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04eee2791947491/Dokumenty/Gymnastika/MP_OVF_VM_2022/"/>
    </mc:Choice>
  </mc:AlternateContent>
  <xr:revisionPtr revIDLastSave="33" documentId="8_{376DC531-7720-4B35-B54D-9F2434C57548}" xr6:coauthVersionLast="45" xr6:coauthVersionMax="45" xr10:uidLastSave="{FA3F9DAB-D5AD-4BF0-96B4-278970D2020B}"/>
  <bookViews>
    <workbookView xWindow="1050" yWindow="-120" windowWidth="37470" windowHeight="21840" tabRatio="915" activeTab="2" xr2:uid="{00000000-000D-0000-FFFF-FFFF00000000}"/>
  </bookViews>
  <sheets>
    <sheet name="PŘIHLÁŠKY CELKEM" sheetId="22" r:id="rId1"/>
    <sheet name="ROZLOSOVÁNÍ" sheetId="109" r:id="rId2"/>
    <sheet name="ČASOVKA" sheetId="158" r:id="rId3"/>
    <sheet name="ROZH" sheetId="199" r:id="rId4"/>
  </sheets>
  <definedNames>
    <definedName name="_xlnm._FilterDatabase" localSheetId="1" hidden="1">ROZLOSOVÁNÍ!$C$3:$H$173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2" l="1"/>
  <c r="AH20" i="22" l="1"/>
  <c r="AF20" i="22"/>
  <c r="AD20" i="22"/>
  <c r="AB20" i="22"/>
  <c r="Z20" i="22"/>
  <c r="X20" i="22"/>
  <c r="V20" i="22"/>
  <c r="T20" i="22"/>
  <c r="R20" i="22"/>
  <c r="P20" i="22"/>
  <c r="N20" i="22"/>
  <c r="K20" i="22"/>
  <c r="AH19" i="22"/>
  <c r="AF19" i="22"/>
  <c r="AD19" i="22"/>
  <c r="AB19" i="22"/>
  <c r="Z19" i="22"/>
  <c r="X19" i="22"/>
  <c r="V19" i="22"/>
  <c r="T19" i="22"/>
  <c r="R19" i="22"/>
  <c r="P19" i="22"/>
  <c r="N19" i="22"/>
  <c r="K19" i="22"/>
  <c r="AH18" i="22"/>
  <c r="AF18" i="22"/>
  <c r="AD18" i="22"/>
  <c r="AB18" i="22"/>
  <c r="Z18" i="22"/>
  <c r="X18" i="22"/>
  <c r="V18" i="22"/>
  <c r="T18" i="22"/>
  <c r="R18" i="22"/>
  <c r="P18" i="22"/>
  <c r="N18" i="22"/>
  <c r="K18" i="22"/>
  <c r="AH17" i="22"/>
  <c r="AF17" i="22"/>
  <c r="AD17" i="22"/>
  <c r="AB17" i="22"/>
  <c r="Z17" i="22"/>
  <c r="X17" i="22"/>
  <c r="V17" i="22"/>
  <c r="T17" i="22"/>
  <c r="R17" i="22"/>
  <c r="P17" i="22"/>
  <c r="N17" i="22"/>
  <c r="K17" i="22"/>
  <c r="L20" i="22" l="1"/>
  <c r="L19" i="22"/>
  <c r="L18" i="22"/>
  <c r="L17" i="22"/>
  <c r="AC21" i="158"/>
  <c r="AD21" i="158" s="1"/>
  <c r="AD20" i="158"/>
  <c r="AC22" i="158" l="1"/>
  <c r="AD19" i="158"/>
  <c r="AC15" i="158"/>
  <c r="AC16" i="158" s="1"/>
  <c r="AD14" i="158"/>
  <c r="AC23" i="158" l="1"/>
  <c r="AD23" i="158" s="1"/>
  <c r="AD22" i="158"/>
  <c r="AD16" i="158"/>
  <c r="AC17" i="158"/>
  <c r="AD17" i="158" s="1"/>
  <c r="AD15" i="158"/>
  <c r="D23" i="158" l="1"/>
  <c r="D22" i="158"/>
  <c r="D21" i="158"/>
  <c r="D20" i="158"/>
  <c r="D17" i="158"/>
  <c r="D16" i="158"/>
  <c r="D15" i="158"/>
  <c r="D14" i="158"/>
  <c r="D19" i="158" l="1"/>
  <c r="D25" i="158"/>
  <c r="K31" i="22"/>
  <c r="AD13" i="158" l="1"/>
  <c r="AC9" i="158"/>
  <c r="AC10" i="158" s="1"/>
  <c r="AD8" i="158"/>
  <c r="D9" i="158"/>
  <c r="D10" i="158"/>
  <c r="D11" i="158"/>
  <c r="D8" i="158"/>
  <c r="D13" i="158" l="1"/>
  <c r="AC11" i="158"/>
  <c r="AD11" i="158" s="1"/>
  <c r="AD10" i="158"/>
  <c r="AD9" i="158"/>
  <c r="X33" i="22" l="1"/>
  <c r="X21" i="22"/>
  <c r="X26" i="22"/>
  <c r="X22" i="22"/>
  <c r="X24" i="22"/>
  <c r="X16" i="22"/>
  <c r="X28" i="22"/>
  <c r="X31" i="22"/>
  <c r="X25" i="22"/>
  <c r="X32" i="22"/>
  <c r="X34" i="22"/>
  <c r="X35" i="22"/>
  <c r="X27" i="22"/>
  <c r="X30" i="22"/>
  <c r="X36" i="22"/>
  <c r="X29" i="22" l="1"/>
  <c r="X15" i="22"/>
  <c r="K32" i="22"/>
  <c r="B164" i="109"/>
  <c r="C164" i="109"/>
  <c r="G164" i="109"/>
  <c r="B169" i="109"/>
  <c r="C169" i="109"/>
  <c r="G169" i="109"/>
  <c r="B20" i="109" l="1"/>
  <c r="K24" i="22" l="1"/>
  <c r="N24" i="22"/>
  <c r="P24" i="22"/>
  <c r="R24" i="22"/>
  <c r="T24" i="22"/>
  <c r="V24" i="22"/>
  <c r="Z24" i="22"/>
  <c r="AB24" i="22"/>
  <c r="AD24" i="22"/>
  <c r="AF24" i="22"/>
  <c r="AH24" i="22"/>
  <c r="AH33" i="22"/>
  <c r="AF33" i="22"/>
  <c r="AD33" i="22"/>
  <c r="AB33" i="22"/>
  <c r="Z33" i="22"/>
  <c r="V33" i="22"/>
  <c r="T33" i="22"/>
  <c r="R33" i="22"/>
  <c r="P33" i="22"/>
  <c r="N33" i="22"/>
  <c r="K33" i="22"/>
  <c r="AF15" i="22"/>
  <c r="AH15" i="22"/>
  <c r="AF16" i="22"/>
  <c r="AH16" i="22"/>
  <c r="AF35" i="22"/>
  <c r="AH35" i="22"/>
  <c r="AF22" i="22"/>
  <c r="AH22" i="22"/>
  <c r="AF28" i="22"/>
  <c r="AH28" i="22"/>
  <c r="AF25" i="22"/>
  <c r="AH25" i="22"/>
  <c r="AF27" i="22"/>
  <c r="AH27" i="22"/>
  <c r="AF26" i="22"/>
  <c r="AH26" i="22"/>
  <c r="AF21" i="22"/>
  <c r="AH21" i="22"/>
  <c r="AF30" i="22"/>
  <c r="AH30" i="22"/>
  <c r="AF32" i="22"/>
  <c r="AH32" i="22"/>
  <c r="AF36" i="22"/>
  <c r="AH36" i="22"/>
  <c r="AF34" i="22"/>
  <c r="AH34" i="22"/>
  <c r="AF31" i="22"/>
  <c r="AH31" i="22"/>
  <c r="AF23" i="22"/>
  <c r="AH23" i="22"/>
  <c r="AF29" i="22"/>
  <c r="AH29" i="22"/>
  <c r="AF37" i="22"/>
  <c r="AH37" i="22"/>
  <c r="L24" i="22" l="1"/>
  <c r="L33" i="22"/>
  <c r="AH11" i="22"/>
  <c r="AF11" i="22"/>
  <c r="AB31" i="22"/>
  <c r="AB34" i="22"/>
  <c r="AB36" i="22"/>
  <c r="AB32" i="22"/>
  <c r="AB30" i="22"/>
  <c r="AB21" i="22"/>
  <c r="AB26" i="22"/>
  <c r="AB27" i="22"/>
  <c r="AB25" i="22"/>
  <c r="AB28" i="22"/>
  <c r="AB22" i="22"/>
  <c r="AB35" i="22"/>
  <c r="AB16" i="22"/>
  <c r="B143" i="109"/>
  <c r="B118" i="109"/>
  <c r="K25" i="22" l="1"/>
  <c r="N25" i="22"/>
  <c r="K27" i="22"/>
  <c r="N27" i="22"/>
  <c r="K26" i="22"/>
  <c r="N26" i="22"/>
  <c r="K21" i="22"/>
  <c r="N21" i="22"/>
  <c r="K30" i="22"/>
  <c r="N30" i="22"/>
  <c r="N32" i="22"/>
  <c r="K36" i="22"/>
  <c r="N36" i="22"/>
  <c r="K34" i="22"/>
  <c r="N34" i="22"/>
  <c r="N31" i="22"/>
  <c r="K23" i="22"/>
  <c r="N23" i="22"/>
  <c r="AD34" i="22" l="1"/>
  <c r="Z34" i="22"/>
  <c r="V34" i="22"/>
  <c r="T34" i="22"/>
  <c r="R34" i="22"/>
  <c r="P34" i="22"/>
  <c r="AD36" i="22"/>
  <c r="Z36" i="22"/>
  <c r="V36" i="22"/>
  <c r="T36" i="22"/>
  <c r="R36" i="22"/>
  <c r="P36" i="22"/>
  <c r="L36" i="22" l="1"/>
  <c r="L34" i="22"/>
  <c r="K16" i="22" l="1"/>
  <c r="K22" i="22"/>
  <c r="K15" i="22"/>
  <c r="K28" i="22"/>
  <c r="B40" i="109"/>
  <c r="Z30" i="22"/>
  <c r="Z31" i="22"/>
  <c r="Z27" i="22"/>
  <c r="Z15" i="22"/>
  <c r="Z23" i="22"/>
  <c r="Z25" i="22"/>
  <c r="Z26" i="22"/>
  <c r="Z16" i="22"/>
  <c r="Z21" i="22"/>
  <c r="Z22" i="22"/>
  <c r="Z28" i="22"/>
  <c r="Z32" i="22"/>
  <c r="Z29" i="22"/>
  <c r="Z35" i="22"/>
  <c r="Z37" i="22"/>
  <c r="N15" i="22"/>
  <c r="N16" i="22"/>
  <c r="N22" i="22"/>
  <c r="N28" i="22"/>
  <c r="N29" i="22"/>
  <c r="N35" i="22"/>
  <c r="N37" i="22"/>
  <c r="R15" i="22"/>
  <c r="R30" i="22"/>
  <c r="R31" i="22"/>
  <c r="R27" i="22"/>
  <c r="R23" i="22"/>
  <c r="R25" i="22"/>
  <c r="R26" i="22"/>
  <c r="R16" i="22"/>
  <c r="R21" i="22"/>
  <c r="R22" i="22"/>
  <c r="R28" i="22"/>
  <c r="R32" i="22"/>
  <c r="R29" i="22"/>
  <c r="R35" i="22"/>
  <c r="R37" i="22"/>
  <c r="P15" i="22"/>
  <c r="P30" i="22"/>
  <c r="P31" i="22"/>
  <c r="P27" i="22"/>
  <c r="P23" i="22"/>
  <c r="P25" i="22"/>
  <c r="P26" i="22"/>
  <c r="P16" i="22"/>
  <c r="P21" i="22"/>
  <c r="P22" i="22"/>
  <c r="P28" i="22"/>
  <c r="P32" i="22"/>
  <c r="P29" i="22"/>
  <c r="P35" i="22"/>
  <c r="P37" i="22"/>
  <c r="T15" i="22"/>
  <c r="T30" i="22"/>
  <c r="T31" i="22"/>
  <c r="T27" i="22"/>
  <c r="T23" i="22"/>
  <c r="T25" i="22"/>
  <c r="T26" i="22"/>
  <c r="T16" i="22"/>
  <c r="T21" i="22"/>
  <c r="T22" i="22"/>
  <c r="T28" i="22"/>
  <c r="T32" i="22"/>
  <c r="T29" i="22"/>
  <c r="T35" i="22"/>
  <c r="T37" i="22"/>
  <c r="V15" i="22"/>
  <c r="V30" i="22"/>
  <c r="V31" i="22"/>
  <c r="V27" i="22"/>
  <c r="V23" i="22"/>
  <c r="V25" i="22"/>
  <c r="V26" i="22"/>
  <c r="V16" i="22"/>
  <c r="V21" i="22"/>
  <c r="V22" i="22"/>
  <c r="V28" i="22"/>
  <c r="V32" i="22"/>
  <c r="V29" i="22"/>
  <c r="V35" i="22"/>
  <c r="V37" i="22"/>
  <c r="X23" i="22"/>
  <c r="X37" i="22"/>
  <c r="AB15" i="22"/>
  <c r="AB23" i="22"/>
  <c r="AB29" i="22"/>
  <c r="AB37" i="22"/>
  <c r="AD15" i="22"/>
  <c r="AD30" i="22"/>
  <c r="AD31" i="22"/>
  <c r="AD27" i="22"/>
  <c r="AD23" i="22"/>
  <c r="AD25" i="22"/>
  <c r="AD26" i="22"/>
  <c r="AD16" i="22"/>
  <c r="AD21" i="22"/>
  <c r="AD22" i="22"/>
  <c r="AD28" i="22"/>
  <c r="AD32" i="22"/>
  <c r="AD29" i="22"/>
  <c r="AD35" i="22"/>
  <c r="AD37" i="22"/>
  <c r="K29" i="22"/>
  <c r="K35" i="22"/>
  <c r="K37" i="22"/>
  <c r="S42" i="158"/>
  <c r="S7" i="158"/>
  <c r="T42" i="158"/>
  <c r="Q42" i="158"/>
  <c r="R42" i="158"/>
  <c r="U42" i="158"/>
  <c r="V42" i="158"/>
  <c r="W42" i="158"/>
  <c r="X42" i="158"/>
  <c r="Y42" i="158"/>
  <c r="Z42" i="158"/>
  <c r="U7" i="158"/>
  <c r="W7" i="158"/>
  <c r="Y7" i="158"/>
  <c r="W5" i="158"/>
  <c r="Y5" i="158"/>
  <c r="S4" i="158"/>
  <c r="U4" i="158"/>
  <c r="W4" i="158"/>
  <c r="Y4" i="158"/>
  <c r="Y3" i="158"/>
  <c r="U3" i="158"/>
  <c r="W3" i="158"/>
  <c r="S3" i="158"/>
  <c r="Q3" i="158"/>
  <c r="B159" i="109"/>
  <c r="Q7" i="158"/>
  <c r="P42" i="158"/>
  <c r="O42" i="158"/>
  <c r="O7" i="158"/>
  <c r="N42" i="158"/>
  <c r="M42" i="158"/>
  <c r="M7" i="158"/>
  <c r="L42" i="158"/>
  <c r="K42" i="158"/>
  <c r="K7" i="158"/>
  <c r="J42" i="158"/>
  <c r="I42" i="158"/>
  <c r="I7" i="158"/>
  <c r="H42" i="158"/>
  <c r="G42" i="158"/>
  <c r="G7" i="158"/>
  <c r="F42" i="158"/>
  <c r="E42" i="158"/>
  <c r="E7" i="158"/>
  <c r="D42" i="158"/>
  <c r="C42" i="158"/>
  <c r="Q4" i="158"/>
  <c r="O4" i="158"/>
  <c r="M4" i="158"/>
  <c r="K4" i="158"/>
  <c r="I4" i="158"/>
  <c r="G4" i="158"/>
  <c r="E4" i="158"/>
  <c r="O3" i="158"/>
  <c r="M3" i="158"/>
  <c r="K3" i="158"/>
  <c r="I3" i="158"/>
  <c r="G3" i="158"/>
  <c r="E3" i="158"/>
  <c r="K10" i="22"/>
  <c r="E11" i="22"/>
  <c r="B86" i="109"/>
  <c r="B61" i="109"/>
  <c r="B5" i="109"/>
  <c r="B134" i="109"/>
  <c r="J11" i="22"/>
  <c r="I11" i="22"/>
  <c r="F11" i="22"/>
  <c r="B11" i="22"/>
  <c r="A11" i="22"/>
  <c r="U43" i="158" l="1"/>
  <c r="Y43" i="158"/>
  <c r="Q43" i="158"/>
  <c r="W43" i="158"/>
  <c r="G43" i="158"/>
  <c r="I43" i="158"/>
  <c r="M43" i="158"/>
  <c r="K43" i="158"/>
  <c r="S43" i="158"/>
  <c r="O43" i="158"/>
  <c r="E43" i="158"/>
  <c r="L21" i="22"/>
  <c r="L25" i="22"/>
  <c r="L23" i="22"/>
  <c r="L27" i="22"/>
  <c r="L30" i="22"/>
  <c r="L31" i="22"/>
  <c r="L32" i="22"/>
  <c r="L26" i="22"/>
  <c r="C7" i="158"/>
  <c r="AD11" i="22"/>
  <c r="AB11" i="22"/>
  <c r="Z11" i="22"/>
  <c r="L28" i="22"/>
  <c r="L15" i="22"/>
  <c r="V11" i="22"/>
  <c r="K11" i="22"/>
  <c r="L16" i="22"/>
  <c r="X11" i="22"/>
  <c r="T11" i="22"/>
  <c r="R11" i="22"/>
  <c r="N11" i="22"/>
  <c r="L29" i="22"/>
  <c r="L22" i="22"/>
  <c r="P11" i="22"/>
  <c r="B4" i="109"/>
  <c r="L35" i="22"/>
  <c r="L37" i="22"/>
  <c r="T7" i="158" l="1"/>
  <c r="T43" i="158" s="1"/>
  <c r="Z7" i="158"/>
  <c r="Z43" i="158" s="1"/>
  <c r="V7" i="158"/>
  <c r="V43" i="158" s="1"/>
  <c r="P7" i="158"/>
  <c r="P43" i="158" s="1"/>
  <c r="R7" i="158"/>
  <c r="R43" i="158" s="1"/>
  <c r="X7" i="158"/>
  <c r="X43" i="158" s="1"/>
  <c r="F7" i="158"/>
  <c r="N7" i="158"/>
  <c r="N43" i="158" s="1"/>
  <c r="L7" i="158"/>
  <c r="L43" i="158" s="1"/>
  <c r="J7" i="158"/>
  <c r="J43" i="158" s="1"/>
  <c r="H7" i="158"/>
  <c r="H43" i="158" s="1"/>
  <c r="L11" i="22"/>
  <c r="F43" i="158" l="1"/>
  <c r="D7" i="15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tata</author>
  </authors>
  <commentList>
    <comment ref="J6" authorId="0" shapeId="0" xr:uid="{00000000-0006-0000-0000-000001000000}">
      <text>
        <r>
          <rPr>
            <b/>
            <sz val="26"/>
            <color indexed="81"/>
            <rFont val="Tahoma"/>
            <family val="2"/>
            <charset val="238"/>
          </rPr>
          <t>NAHLÁŠENÝ - MAXIMÁLNÍ POČET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G10" authorId="0" shapeId="0" xr:uid="{00000000-0006-0000-0000-000002000000}">
      <text>
        <r>
          <rPr>
            <b/>
            <sz val="20"/>
            <color indexed="81"/>
            <rFont val="Tahoma"/>
            <family val="2"/>
            <charset val="238"/>
          </rPr>
          <t>ZAPSAT PŘIHLÁŠENÝ POČET - JEN PRO INFORMACI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<sst xmlns="http://schemas.openxmlformats.org/spreadsheetml/2006/main" count="1037" uniqueCount="407">
  <si>
    <t>CELKEM</t>
  </si>
  <si>
    <t>PŘÍJMENÍ</t>
  </si>
  <si>
    <t>JMÉNO</t>
  </si>
  <si>
    <t>ODDÍL</t>
  </si>
  <si>
    <t>TRENÉR</t>
  </si>
  <si>
    <t>KLADINA</t>
  </si>
  <si>
    <t>PROSTNÁ</t>
  </si>
  <si>
    <t>start.
číslo</t>
  </si>
  <si>
    <t>Kateřina</t>
  </si>
  <si>
    <t>NE</t>
  </si>
  <si>
    <t>POČET   PŘIHLÁŠENÝCH   ZÁVODNIC</t>
  </si>
  <si>
    <t>ANO</t>
  </si>
  <si>
    <t>ÚČAST</t>
  </si>
  <si>
    <t>ROČ.</t>
  </si>
  <si>
    <t>přihláš.</t>
  </si>
  <si>
    <t>skuteč.</t>
  </si>
  <si>
    <t>PŘESKOK</t>
  </si>
  <si>
    <t>BRADLA</t>
  </si>
  <si>
    <t>prostná</t>
  </si>
  <si>
    <t>Martina</t>
  </si>
  <si>
    <t>přeskok</t>
  </si>
  <si>
    <t>SLED</t>
  </si>
  <si>
    <t>STŘÍDÁNÍ</t>
  </si>
  <si>
    <t>cel.</t>
  </si>
  <si>
    <t>kladina</t>
  </si>
  <si>
    <t xml:space="preserve"> </t>
  </si>
  <si>
    <t>PŘÍHL..</t>
  </si>
  <si>
    <t>SKUT.</t>
  </si>
  <si>
    <t>PŘÍHL.</t>
  </si>
  <si>
    <t>CEL. ODDÍLŮ</t>
  </si>
  <si>
    <t>P R E Z E N T A C E   -   R O Z L O S O V Á N Í</t>
  </si>
  <si>
    <t>INFO o závodě</t>
  </si>
  <si>
    <t>NAHLÁŠENÝ
POČET</t>
  </si>
  <si>
    <t>1. KATEGORIE</t>
  </si>
  <si>
    <t>2. KATEGORIE</t>
  </si>
  <si>
    <t>3. KATEGORIE</t>
  </si>
  <si>
    <t>4. KATEGORIE</t>
  </si>
  <si>
    <t>5. KATEGORIE</t>
  </si>
  <si>
    <t>6. KATEGORIE</t>
  </si>
  <si>
    <t>7. KATEGORIE</t>
  </si>
  <si>
    <t>8. KATEGORIE</t>
  </si>
  <si>
    <t>ZÁVODNICE</t>
  </si>
  <si>
    <t>PŘIHLÁŠENÉ CELKEM</t>
  </si>
  <si>
    <t>CELKEM - PLATÍ</t>
  </si>
  <si>
    <t>ROZHODČÍ</t>
  </si>
  <si>
    <t>ROZH - 1</t>
  </si>
  <si>
    <t>ROZH - 2</t>
  </si>
  <si>
    <t>ZÁVODNIC</t>
  </si>
  <si>
    <t>TERMÍN
PŘIHLÁŠEK DO :</t>
  </si>
  <si>
    <t>VARIANTA
1</t>
  </si>
  <si>
    <t>1. SLED</t>
  </si>
  <si>
    <t>2. SLED</t>
  </si>
  <si>
    <t>3 SLED</t>
  </si>
  <si>
    <t>KONTROLA</t>
  </si>
  <si>
    <t>X</t>
  </si>
  <si>
    <t>PLATÍ</t>
  </si>
  <si>
    <t>VARIANTA 1</t>
  </si>
  <si>
    <t>ROZDÍL</t>
  </si>
  <si>
    <t>OMEZENÍ POČTU ZÁVODNIC</t>
  </si>
  <si>
    <t>BEZ OMEZ.</t>
  </si>
  <si>
    <t>4 SLED</t>
  </si>
  <si>
    <t>ZAČÁTEK</t>
  </si>
  <si>
    <t>KONEC</t>
  </si>
  <si>
    <t>MINUT</t>
  </si>
  <si>
    <t>5 SLED</t>
  </si>
  <si>
    <t>ROZLOSOVÁNÍ</t>
  </si>
  <si>
    <t>KAT.</t>
  </si>
  <si>
    <t>NAHLÁŠENÝ MAXIMÁLNÍ
POČET</t>
  </si>
  <si>
    <t>PŘ</t>
  </si>
  <si>
    <t>KL</t>
  </si>
  <si>
    <t>BR</t>
  </si>
  <si>
    <t>PR</t>
  </si>
  <si>
    <t>bradla</t>
  </si>
  <si>
    <t>D</t>
  </si>
  <si>
    <t>VYHLAŠOVÁNÍ VÝSLEDKŮ - DANÉHO ZÁVODU</t>
  </si>
  <si>
    <t>VYHLAŠOVÁNÍ VÝSLEDKŮ - CELÉHO SERIÁLU</t>
  </si>
  <si>
    <t>ČEKÁNÍ NA ZPRACOVÁNÍ VÝSLEDKŮ, VYPSÁNÍ DIPLOMŮ ATD.</t>
  </si>
  <si>
    <t>PAUZA</t>
  </si>
  <si>
    <t>VYHLAŠOVÁNÍ</t>
  </si>
  <si>
    <t>VYHLAŠOVÁNÍ - PŘED VYHLÁŠOVÁNÍM VOLNÉ ROZCVIČENÍ NÁSLEDUJÍCÍ KATEGORIÍ</t>
  </si>
  <si>
    <t>9. KATEGORIE</t>
  </si>
  <si>
    <t>DATUM PŘIHLÁŠENÍ</t>
  </si>
  <si>
    <t>POČTY</t>
  </si>
  <si>
    <t>JMÉNA</t>
  </si>
  <si>
    <r>
      <rPr>
        <sz val="10"/>
        <rFont val="Arial"/>
        <family val="2"/>
        <charset val="238"/>
      </rPr>
      <t>TJ</t>
    </r>
    <r>
      <rPr>
        <b/>
        <sz val="10"/>
        <rFont val="Arial"/>
        <family val="2"/>
        <charset val="238"/>
      </rPr>
      <t xml:space="preserve"> Valašské Meziříčí</t>
    </r>
  </si>
  <si>
    <r>
      <rPr>
        <sz val="10"/>
        <rFont val="Arial"/>
        <family val="2"/>
        <charset val="238"/>
      </rPr>
      <t>GK</t>
    </r>
    <r>
      <rPr>
        <b/>
        <sz val="10"/>
        <rFont val="Arial"/>
        <family val="2"/>
        <charset val="238"/>
      </rPr>
      <t xml:space="preserve"> Vítkovice</t>
    </r>
  </si>
  <si>
    <t>E</t>
  </si>
  <si>
    <t>ZAŘAZENÍ</t>
  </si>
  <si>
    <t>NÁŘADÍ</t>
  </si>
  <si>
    <t>2001 a st./vtr.</t>
  </si>
  <si>
    <t>SK UP Olomouc</t>
  </si>
  <si>
    <t>TJ Ostrožská Nová Ves</t>
  </si>
  <si>
    <t>Bortel</t>
  </si>
  <si>
    <t>ELITE</t>
  </si>
  <si>
    <t>Natálie</t>
  </si>
  <si>
    <t>SK Žlutava</t>
  </si>
  <si>
    <t>Balážová</t>
  </si>
  <si>
    <t>Milan</t>
  </si>
  <si>
    <t>Heřmánková</t>
  </si>
  <si>
    <t>Alena</t>
  </si>
  <si>
    <t>T.J. Sokol Hodonín</t>
  </si>
  <si>
    <t>T.J. Sokol Kopřivnice</t>
  </si>
  <si>
    <t>Lucie</t>
  </si>
  <si>
    <t>Gymnastika Zlín</t>
  </si>
  <si>
    <t>TJ Frenštát pod Radhoštěm</t>
  </si>
  <si>
    <t>TJ Šumperk</t>
  </si>
  <si>
    <t>TJ VOKD Ostrava-Poruba</t>
  </si>
  <si>
    <t>Šimková</t>
  </si>
  <si>
    <t>Jana</t>
  </si>
  <si>
    <t>T.J. Sokol Moravská Ostrava 1</t>
  </si>
  <si>
    <t>TJ Prostějov</t>
  </si>
  <si>
    <t>Radka</t>
  </si>
  <si>
    <t>1;2;3</t>
  </si>
  <si>
    <t>O valašský frgál</t>
  </si>
  <si>
    <t xml:space="preserve"> 2011 - 2010 </t>
  </si>
  <si>
    <t>2009 - 2008</t>
  </si>
  <si>
    <t xml:space="preserve"> 2007 a starší</t>
  </si>
  <si>
    <t>1</t>
  </si>
  <si>
    <t>Riedlová, Burešová, Baldock</t>
  </si>
  <si>
    <t>Knedlíková</t>
  </si>
  <si>
    <t>Mariana</t>
  </si>
  <si>
    <t>Malušková</t>
  </si>
  <si>
    <t>Beáta</t>
  </si>
  <si>
    <t>Kovářová</t>
  </si>
  <si>
    <t>Ellena</t>
  </si>
  <si>
    <t>ZŠ ŠK Uherský Ostroh</t>
  </si>
  <si>
    <r>
      <rPr>
        <sz val="10"/>
        <rFont val="Arial"/>
        <family val="2"/>
        <charset val="238"/>
      </rPr>
      <t>ZŠ ŠK</t>
    </r>
    <r>
      <rPr>
        <b/>
        <sz val="10"/>
        <rFont val="Arial"/>
        <family val="2"/>
        <charset val="238"/>
      </rPr>
      <t xml:space="preserve"> Uherský Ostroh</t>
    </r>
  </si>
  <si>
    <t>Macková</t>
  </si>
  <si>
    <t>Ema</t>
  </si>
  <si>
    <t>3</t>
  </si>
  <si>
    <t>Zpěváková</t>
  </si>
  <si>
    <t>Vavrušová</t>
  </si>
  <si>
    <t>Maleňáková</t>
  </si>
  <si>
    <t>Elen</t>
  </si>
  <si>
    <t>4</t>
  </si>
  <si>
    <t>Vaďurová</t>
  </si>
  <si>
    <t xml:space="preserve">Dobřecká </t>
  </si>
  <si>
    <t>Tereza</t>
  </si>
  <si>
    <t>Macháčková</t>
  </si>
  <si>
    <t>Hlůšková</t>
  </si>
  <si>
    <t>5</t>
  </si>
  <si>
    <t>Holáňová</t>
  </si>
  <si>
    <t>Baldock</t>
  </si>
  <si>
    <t>Ella</t>
  </si>
  <si>
    <t>6</t>
  </si>
  <si>
    <t>Pavlicová</t>
  </si>
  <si>
    <t>Štěpánka</t>
  </si>
  <si>
    <t>8</t>
  </si>
  <si>
    <t>Burešová</t>
  </si>
  <si>
    <t>Matušková</t>
  </si>
  <si>
    <t>Marjana</t>
  </si>
  <si>
    <t>Vrátníková</t>
  </si>
  <si>
    <t>Terezie</t>
  </si>
  <si>
    <t>2</t>
  </si>
  <si>
    <t>Crhová</t>
  </si>
  <si>
    <t>T.J.Sokol Valašské Meziříčí</t>
  </si>
  <si>
    <t>Agáta</t>
  </si>
  <si>
    <t>kolektiv</t>
  </si>
  <si>
    <t>2014</t>
  </si>
  <si>
    <t>GK Karviná</t>
  </si>
  <si>
    <t>Klosová</t>
  </si>
  <si>
    <t>Lovětínská</t>
  </si>
  <si>
    <r>
      <rPr>
        <sz val="10"/>
        <rFont val="Arial"/>
        <family val="2"/>
        <charset val="238"/>
      </rPr>
      <t>T.J.Sokol</t>
    </r>
    <r>
      <rPr>
        <b/>
        <sz val="10"/>
        <rFont val="Arial"/>
        <family val="2"/>
        <charset val="238"/>
      </rPr>
      <t xml:space="preserve"> Valašské Meziříčí</t>
    </r>
  </si>
  <si>
    <r>
      <rPr>
        <sz val="10"/>
        <rFont val="Arial"/>
        <family val="2"/>
        <charset val="238"/>
      </rPr>
      <t>GK</t>
    </r>
    <r>
      <rPr>
        <b/>
        <sz val="10"/>
        <rFont val="Arial"/>
        <family val="2"/>
        <charset val="238"/>
      </rPr>
      <t xml:space="preserve"> Karviná</t>
    </r>
  </si>
  <si>
    <t>GaF Žilina</t>
  </si>
  <si>
    <t>Kováčová</t>
  </si>
  <si>
    <t>Viktoria</t>
  </si>
  <si>
    <t>Horkavi</t>
  </si>
  <si>
    <t>Záborska</t>
  </si>
  <si>
    <t>Natália</t>
  </si>
  <si>
    <t>Sedliačková</t>
  </si>
  <si>
    <t>Barbora</t>
  </si>
  <si>
    <t xml:space="preserve">Matzová </t>
  </si>
  <si>
    <t>Katarína</t>
  </si>
  <si>
    <t>Sisková</t>
  </si>
  <si>
    <t>Sofia</t>
  </si>
  <si>
    <t>Beranová</t>
  </si>
  <si>
    <t>Rebeka</t>
  </si>
  <si>
    <t>Plevíková</t>
  </si>
  <si>
    <t>Margaretka</t>
  </si>
  <si>
    <t>Kvasnicová</t>
  </si>
  <si>
    <r>
      <rPr>
        <sz val="10"/>
        <rFont val="Arial"/>
        <family val="2"/>
        <charset val="238"/>
      </rPr>
      <t>GaF</t>
    </r>
    <r>
      <rPr>
        <b/>
        <sz val="10"/>
        <rFont val="Arial"/>
        <family val="2"/>
        <charset val="238"/>
      </rPr>
      <t xml:space="preserve"> Žilina</t>
    </r>
  </si>
  <si>
    <t>Ondrová</t>
  </si>
  <si>
    <t>Rosalie</t>
  </si>
  <si>
    <t>Hastíková Petra</t>
  </si>
  <si>
    <t>Van Minnen</t>
  </si>
  <si>
    <t>Lilien</t>
  </si>
  <si>
    <t>Kordulová</t>
  </si>
  <si>
    <t>Rozárie</t>
  </si>
  <si>
    <t>Janoštíková</t>
  </si>
  <si>
    <t>Diblíková</t>
  </si>
  <si>
    <t>Denisa</t>
  </si>
  <si>
    <t>Bílek, Daňková</t>
  </si>
  <si>
    <t xml:space="preserve">Horáčková </t>
  </si>
  <si>
    <t>Anna</t>
  </si>
  <si>
    <t>Hurdesová</t>
  </si>
  <si>
    <t>Aneta</t>
  </si>
  <si>
    <t>GK Hulín</t>
  </si>
  <si>
    <r>
      <rPr>
        <sz val="10"/>
        <rFont val="Arial"/>
        <family val="2"/>
        <charset val="238"/>
      </rPr>
      <t>GK</t>
    </r>
    <r>
      <rPr>
        <b/>
        <sz val="10"/>
        <rFont val="Arial"/>
        <family val="2"/>
        <charset val="238"/>
      </rPr>
      <t xml:space="preserve"> Hulín</t>
    </r>
  </si>
  <si>
    <r>
      <rPr>
        <sz val="10"/>
        <rFont val="Arial"/>
        <family val="2"/>
        <charset val="238"/>
      </rPr>
      <t xml:space="preserve">TJ </t>
    </r>
    <r>
      <rPr>
        <b/>
        <sz val="10"/>
        <rFont val="Arial"/>
        <family val="2"/>
        <charset val="238"/>
      </rPr>
      <t>Ostrožská Nová Ves</t>
    </r>
  </si>
  <si>
    <t>Kujová</t>
  </si>
  <si>
    <t>Markéta</t>
  </si>
  <si>
    <t>Žembery</t>
  </si>
  <si>
    <t>Machálková</t>
  </si>
  <si>
    <t>Julie</t>
  </si>
  <si>
    <t>Buchtová</t>
  </si>
  <si>
    <t>Nela</t>
  </si>
  <si>
    <t>Nežádalová</t>
  </si>
  <si>
    <t>Michaela</t>
  </si>
  <si>
    <t>Blinková</t>
  </si>
  <si>
    <t>Stávková</t>
  </si>
  <si>
    <t>Adéla</t>
  </si>
  <si>
    <t>Kimmelová</t>
  </si>
  <si>
    <t>Karolína</t>
  </si>
  <si>
    <t>Polášková, Šarová</t>
  </si>
  <si>
    <t>Kašíková</t>
  </si>
  <si>
    <t>Swiatková</t>
  </si>
  <si>
    <t>Antošová</t>
  </si>
  <si>
    <t>Jolana</t>
  </si>
  <si>
    <t>Matuszková</t>
  </si>
  <si>
    <t>Magdaléna</t>
  </si>
  <si>
    <t>2011 - 2010</t>
  </si>
  <si>
    <t>2007 a starší</t>
  </si>
  <si>
    <t>Miroslava</t>
  </si>
  <si>
    <t>Marcela</t>
  </si>
  <si>
    <t>Uherský Ostroh</t>
  </si>
  <si>
    <t>Pavlína</t>
  </si>
  <si>
    <t>Sokol VM + Karviná</t>
  </si>
  <si>
    <t>Šálková</t>
  </si>
  <si>
    <t>Veronika</t>
  </si>
  <si>
    <t>III. ČGF</t>
  </si>
  <si>
    <t>Ostrožská Nová Ves</t>
  </si>
  <si>
    <t>Hulín</t>
  </si>
  <si>
    <t>Eva</t>
  </si>
  <si>
    <t>-</t>
  </si>
  <si>
    <t>osvědčení C</t>
  </si>
  <si>
    <t>Hodonín</t>
  </si>
  <si>
    <t>Polášková</t>
  </si>
  <si>
    <t>B</t>
  </si>
  <si>
    <t>Kopřivnice</t>
  </si>
  <si>
    <t xml:space="preserve">Rýparová </t>
  </si>
  <si>
    <t>Dana</t>
  </si>
  <si>
    <t>III</t>
  </si>
  <si>
    <t>Vu</t>
  </si>
  <si>
    <t>Linda</t>
  </si>
  <si>
    <t>Rýparová Da</t>
  </si>
  <si>
    <t>Kahánková</t>
  </si>
  <si>
    <t xml:space="preserve">Nesvadbová </t>
  </si>
  <si>
    <t>Rýparová De, Rýparová Da</t>
  </si>
  <si>
    <t>Lustigová</t>
  </si>
  <si>
    <t>Daniela</t>
  </si>
  <si>
    <t>Čubová</t>
  </si>
  <si>
    <t>Bára</t>
  </si>
  <si>
    <t>Pešatová</t>
  </si>
  <si>
    <t>Olivie</t>
  </si>
  <si>
    <t>Kubínová</t>
  </si>
  <si>
    <t>Šárka</t>
  </si>
  <si>
    <t>Takáčová</t>
  </si>
  <si>
    <t>Schindlerová</t>
  </si>
  <si>
    <t>Petra</t>
  </si>
  <si>
    <t>Prusenovská</t>
  </si>
  <si>
    <t>Elisabeth</t>
  </si>
  <si>
    <t>Šumperk</t>
  </si>
  <si>
    <t>Klárka</t>
  </si>
  <si>
    <t>začínající</t>
  </si>
  <si>
    <t>Gronychová</t>
  </si>
  <si>
    <t>Neli</t>
  </si>
  <si>
    <t>Pražáková</t>
  </si>
  <si>
    <t>2.tř</t>
  </si>
  <si>
    <t xml:space="preserve">Hofschneiderová       </t>
  </si>
  <si>
    <t>Sofie</t>
  </si>
  <si>
    <t>Langer,Gacho</t>
  </si>
  <si>
    <t xml:space="preserve">Bukovjanová </t>
  </si>
  <si>
    <t>Langer,chaco</t>
  </si>
  <si>
    <t>Voborníková</t>
  </si>
  <si>
    <t>Gabriela</t>
  </si>
  <si>
    <t xml:space="preserve">Babišová </t>
  </si>
  <si>
    <t xml:space="preserve">Sára </t>
  </si>
  <si>
    <t>Langer, Gacho</t>
  </si>
  <si>
    <t>Vašáková</t>
  </si>
  <si>
    <t>Dita</t>
  </si>
  <si>
    <t xml:space="preserve">Matýsová              </t>
  </si>
  <si>
    <t>Langerová</t>
  </si>
  <si>
    <t>Langer</t>
  </si>
  <si>
    <t>Danielová</t>
  </si>
  <si>
    <t xml:space="preserve">Čvančarová </t>
  </si>
  <si>
    <t>Tatoušková</t>
  </si>
  <si>
    <t>Anička</t>
  </si>
  <si>
    <t>Fialová</t>
  </si>
  <si>
    <t>Šustalová</t>
  </si>
  <si>
    <t>Frenštát</t>
  </si>
  <si>
    <t>Dobiášová</t>
  </si>
  <si>
    <t xml:space="preserve">Dobiášová </t>
  </si>
  <si>
    <t>Viktorie</t>
  </si>
  <si>
    <t>Moravcová</t>
  </si>
  <si>
    <t>Mazochová a kol.</t>
  </si>
  <si>
    <t xml:space="preserve">Maloušková </t>
  </si>
  <si>
    <t>Fialová, Mrůzková</t>
  </si>
  <si>
    <t>Špačková</t>
  </si>
  <si>
    <t>Maková</t>
  </si>
  <si>
    <t>Kamila</t>
  </si>
  <si>
    <t>Bell</t>
  </si>
  <si>
    <t>Madelaine</t>
  </si>
  <si>
    <t>Zátopková</t>
  </si>
  <si>
    <t>Ester</t>
  </si>
  <si>
    <t>Štefková</t>
  </si>
  <si>
    <t>Bocková</t>
  </si>
  <si>
    <t>Hanka</t>
  </si>
  <si>
    <t>Pazderková</t>
  </si>
  <si>
    <t>Vanda</t>
  </si>
  <si>
    <t>Kerberová</t>
  </si>
  <si>
    <t>Lenka</t>
  </si>
  <si>
    <r>
      <rPr>
        <sz val="10"/>
        <rFont val="Arial"/>
        <family val="2"/>
        <charset val="238"/>
      </rPr>
      <t>SK</t>
    </r>
    <r>
      <rPr>
        <b/>
        <sz val="10"/>
        <rFont val="Arial"/>
        <family val="2"/>
        <charset val="238"/>
      </rPr>
      <t xml:space="preserve"> Žlutava</t>
    </r>
  </si>
  <si>
    <r>
      <rPr>
        <sz val="10"/>
        <rFont val="Arial"/>
        <family val="2"/>
        <charset val="238"/>
      </rPr>
      <t>TJ</t>
    </r>
    <r>
      <rPr>
        <b/>
        <sz val="10"/>
        <rFont val="Arial"/>
        <family val="2"/>
        <charset val="238"/>
      </rPr>
      <t xml:space="preserve"> Šumperk</t>
    </r>
  </si>
  <si>
    <r>
      <rPr>
        <sz val="10"/>
        <rFont val="Arial"/>
        <family val="2"/>
        <charset val="238"/>
      </rPr>
      <t>TJ</t>
    </r>
    <r>
      <rPr>
        <b/>
        <sz val="10"/>
        <rFont val="Arial"/>
        <family val="2"/>
        <charset val="238"/>
      </rPr>
      <t xml:space="preserve"> Frenštát pod Radhoštěm</t>
    </r>
  </si>
  <si>
    <t>TJ Chropyně</t>
  </si>
  <si>
    <t>Chropyně</t>
  </si>
  <si>
    <t>????</t>
  </si>
  <si>
    <t>?????</t>
  </si>
  <si>
    <t>Pochylá</t>
  </si>
  <si>
    <t>Kristýna</t>
  </si>
  <si>
    <t>Koutová</t>
  </si>
  <si>
    <t>Štětinová</t>
  </si>
  <si>
    <t>Marianna</t>
  </si>
  <si>
    <t>Hanáková</t>
  </si>
  <si>
    <t>Hánová</t>
  </si>
  <si>
    <t xml:space="preserve"> PŘÍJMENÍ </t>
  </si>
  <si>
    <t xml:space="preserve"> JMÉNO </t>
  </si>
  <si>
    <t>NOMINACE
NA NÁŘADÍ</t>
  </si>
  <si>
    <t>KVALIFIKACE</t>
  </si>
  <si>
    <t>Oddíl</t>
  </si>
  <si>
    <r>
      <rPr>
        <sz val="10"/>
        <rFont val="Arial"/>
        <family val="2"/>
        <charset val="238"/>
      </rPr>
      <t>T.J. Sokol</t>
    </r>
    <r>
      <rPr>
        <b/>
        <sz val="10"/>
        <rFont val="Arial"/>
        <family val="2"/>
        <charset val="238"/>
      </rPr>
      <t xml:space="preserve"> Hodonín</t>
    </r>
  </si>
  <si>
    <r>
      <rPr>
        <sz val="10"/>
        <rFont val="Arial"/>
        <family val="2"/>
        <charset val="238"/>
      </rPr>
      <t>T.J. Sokol</t>
    </r>
    <r>
      <rPr>
        <b/>
        <sz val="10"/>
        <rFont val="Arial"/>
        <family val="2"/>
        <charset val="238"/>
      </rPr>
      <t xml:space="preserve"> Kopřivnice</t>
    </r>
  </si>
  <si>
    <r>
      <rPr>
        <sz val="10"/>
        <rFont val="Arial"/>
        <family val="2"/>
        <charset val="238"/>
      </rPr>
      <t>TJ</t>
    </r>
    <r>
      <rPr>
        <b/>
        <sz val="10"/>
        <rFont val="Arial"/>
        <family val="2"/>
        <charset val="238"/>
      </rPr>
      <t xml:space="preserve"> Chropyně</t>
    </r>
  </si>
  <si>
    <r>
      <rPr>
        <sz val="10"/>
        <rFont val="Arial"/>
        <family val="2"/>
        <charset val="238"/>
      </rPr>
      <t>TJ</t>
    </r>
    <r>
      <rPr>
        <b/>
        <sz val="10"/>
        <rFont val="Arial"/>
        <family val="2"/>
        <charset val="238"/>
      </rPr>
      <t xml:space="preserve"> Rožnov pod Radhoštěm</t>
    </r>
  </si>
  <si>
    <t>T.J. Sokol Vsetín</t>
  </si>
  <si>
    <r>
      <rPr>
        <sz val="10"/>
        <rFont val="Arial"/>
        <family val="2"/>
        <charset val="238"/>
      </rPr>
      <t>T.J. Sokol</t>
    </r>
    <r>
      <rPr>
        <b/>
        <sz val="10"/>
        <rFont val="Arial"/>
        <family val="2"/>
        <charset val="238"/>
      </rPr>
      <t xml:space="preserve"> Vsetín</t>
    </r>
  </si>
  <si>
    <t>ROZHODČÍ
POŽADAVEK</t>
  </si>
  <si>
    <t>Pernicová</t>
  </si>
  <si>
    <t>Anežka</t>
  </si>
  <si>
    <t>Kocurková, Turýnová</t>
  </si>
  <si>
    <t>Kořenková</t>
  </si>
  <si>
    <t>Lujza Anna</t>
  </si>
  <si>
    <t xml:space="preserve">Žárská </t>
  </si>
  <si>
    <t>Bílková</t>
  </si>
  <si>
    <t>Eliška</t>
  </si>
  <si>
    <t>Papšíková</t>
  </si>
  <si>
    <t>Dorňáková</t>
  </si>
  <si>
    <t>7</t>
  </si>
  <si>
    <t>Přímalová</t>
  </si>
  <si>
    <t>Antonie</t>
  </si>
  <si>
    <t>Zahoříková, Herda</t>
  </si>
  <si>
    <t>Kabeláčová</t>
  </si>
  <si>
    <t>Iva</t>
  </si>
  <si>
    <t>Trčková</t>
  </si>
  <si>
    <t>Vidlářová</t>
  </si>
  <si>
    <t>Sandra</t>
  </si>
  <si>
    <t>Hrabálková</t>
  </si>
  <si>
    <t>Rozálie</t>
  </si>
  <si>
    <t>Hladký</t>
  </si>
  <si>
    <t>Radek</t>
  </si>
  <si>
    <t>Višvaderová</t>
  </si>
  <si>
    <t>Zuzana</t>
  </si>
  <si>
    <t>Vsetín</t>
  </si>
  <si>
    <t>TJ Valašské Meziříčí</t>
  </si>
  <si>
    <t>Marková</t>
  </si>
  <si>
    <t>Adámková,Kozelský</t>
  </si>
  <si>
    <t>Strnadelová</t>
  </si>
  <si>
    <t>Stela</t>
  </si>
  <si>
    <t>Anastázie</t>
  </si>
  <si>
    <t>Adámková Iva</t>
  </si>
  <si>
    <t>Hořáková</t>
  </si>
  <si>
    <t xml:space="preserve">Kozelská </t>
  </si>
  <si>
    <t>Baričiaková</t>
  </si>
  <si>
    <t>Bortel Milan</t>
  </si>
  <si>
    <t>Lukášová</t>
  </si>
  <si>
    <t>Johana</t>
  </si>
  <si>
    <t>Bortlová</t>
  </si>
  <si>
    <t>Fojtíková</t>
  </si>
  <si>
    <t>Husáková</t>
  </si>
  <si>
    <t>Adámková</t>
  </si>
  <si>
    <t>ČGF III., ČSGS</t>
  </si>
  <si>
    <t>TJ Rožnov pod Radhoštěm</t>
  </si>
  <si>
    <t>Van den Eede</t>
  </si>
  <si>
    <t>Ella </t>
  </si>
  <si>
    <t>Pokorná</t>
  </si>
  <si>
    <t>Valchařová </t>
  </si>
  <si>
    <t>Berenika</t>
  </si>
  <si>
    <t>Petřvalská </t>
  </si>
  <si>
    <t>Kudrnova</t>
  </si>
  <si>
    <t xml:space="preserve">Pechová </t>
  </si>
  <si>
    <t xml:space="preserve">Sewiolová </t>
  </si>
  <si>
    <t>Karin</t>
  </si>
  <si>
    <t xml:space="preserve">Vojkůvková </t>
  </si>
  <si>
    <t>Perutková</t>
  </si>
  <si>
    <t>KLA</t>
  </si>
  <si>
    <t>III.</t>
  </si>
  <si>
    <t>Zilina</t>
  </si>
  <si>
    <t>Žlutava</t>
  </si>
  <si>
    <t>VM</t>
  </si>
  <si>
    <t>Rýparová</t>
  </si>
  <si>
    <t>Rožnov</t>
  </si>
  <si>
    <t>Frenšrát</t>
  </si>
  <si>
    <t>Sokol VM</t>
  </si>
  <si>
    <t>Ostrožká</t>
  </si>
  <si>
    <t>Uherský ostroh</t>
  </si>
  <si>
    <t>Sumperk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</si>
</sst>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h&quot;:&quot;mm;@"/>
  </numFmts>
  <fonts count="104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u/>
      <sz val="10"/>
      <color indexed="12"/>
      <name val="Arial"/>
      <family val="2"/>
      <charset val="238"/>
    </font>
    <font>
      <strike/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20"/>
      <name val="Arial"/>
      <family val="2"/>
      <charset val="238"/>
    </font>
    <font>
      <sz val="16"/>
      <name val="Arial"/>
      <family val="2"/>
      <charset val="238"/>
    </font>
    <font>
      <strike/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20"/>
      <color indexed="81"/>
      <name val="Tahoma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trike/>
      <sz val="12"/>
      <name val="Arial"/>
      <family val="2"/>
      <charset val="238"/>
    </font>
    <font>
      <b/>
      <sz val="26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3"/>
      <name val="Arial"/>
      <family val="2"/>
      <charset val="238"/>
    </font>
    <font>
      <sz val="12"/>
      <name val="Arial CE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 CE"/>
      <charset val="238"/>
    </font>
    <font>
      <b/>
      <sz val="14"/>
      <color indexed="12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FFFFFF"/>
      <name val="Arial"/>
      <family val="2"/>
      <charset val="238"/>
    </font>
    <font>
      <i/>
      <sz val="11"/>
      <color rgb="FF808080"/>
      <name val="Calibri"/>
      <family val="2"/>
      <charset val="238"/>
    </font>
    <font>
      <i/>
      <sz val="10"/>
      <color rgb="FF808080"/>
      <name val="Arial"/>
      <family val="2"/>
      <charset val="238"/>
    </font>
    <font>
      <sz val="11"/>
      <color rgb="FF008000"/>
      <name val="Calibri"/>
      <family val="2"/>
      <charset val="238"/>
    </font>
    <font>
      <b/>
      <sz val="24"/>
      <color rgb="FF000000"/>
      <name val="Arial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u/>
      <sz val="10"/>
      <color rgb="FF0000FF"/>
      <name val="Arial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2"/>
      <color rgb="FF000000"/>
      <name val="Arial"/>
      <family val="2"/>
      <charset val="238"/>
    </font>
    <font>
      <b/>
      <sz val="18"/>
      <color rgb="FF003366"/>
      <name val="Cambria"/>
      <family val="1"/>
      <charset val="238"/>
    </font>
    <font>
      <sz val="11"/>
      <color rgb="FF993300"/>
      <name val="Calibri"/>
      <family val="2"/>
      <charset val="238"/>
    </font>
    <font>
      <b/>
      <sz val="11"/>
      <color rgb="FF333333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CC0000"/>
      <name val="Arial"/>
      <family val="2"/>
      <charset val="238"/>
    </font>
    <font>
      <sz val="14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sz val="8"/>
      <color rgb="FF000000"/>
      <name val="Arial"/>
      <family val="2"/>
      <charset val="238"/>
    </font>
    <font>
      <sz val="12"/>
      <color rgb="FF000000"/>
      <name val="Arial CE"/>
      <charset val="238"/>
    </font>
    <font>
      <b/>
      <sz val="12"/>
      <color rgb="FF000000"/>
      <name val="Arial"/>
      <family val="2"/>
      <charset val="238"/>
    </font>
    <font>
      <sz val="14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Calibri"/>
      <family val="2"/>
      <scheme val="minor"/>
    </font>
  </fonts>
  <fills count="9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5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CC0000"/>
        <bgColor rgb="FFCC00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</fills>
  <borders count="1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41">
    <xf numFmtId="0" fontId="0" fillId="0" borderId="0"/>
    <xf numFmtId="0" fontId="45" fillId="3" borderId="0" applyNumberFormat="0" applyBorder="0" applyAlignment="0" applyProtection="0"/>
    <xf numFmtId="0" fontId="45" fillId="5" borderId="0" applyNumberFormat="0" applyBorder="0" applyAlignment="0" applyProtection="0"/>
    <xf numFmtId="0" fontId="45" fillId="7" borderId="0" applyNumberFormat="0" applyBorder="0" applyAlignment="0" applyProtection="0"/>
    <xf numFmtId="0" fontId="45" fillId="9" borderId="0" applyNumberFormat="0" applyBorder="0" applyAlignment="0" applyProtection="0"/>
    <xf numFmtId="0" fontId="45" fillId="11" borderId="0" applyNumberFormat="0" applyBorder="0" applyAlignment="0" applyProtection="0"/>
    <xf numFmtId="0" fontId="45" fillId="13" borderId="0" applyNumberFormat="0" applyBorder="0" applyAlignment="0" applyProtection="0"/>
    <xf numFmtId="0" fontId="51" fillId="2" borderId="0" applyNumberFormat="0" applyBorder="0" applyAlignment="0" applyProtection="0"/>
    <xf numFmtId="0" fontId="45" fillId="3" borderId="0" applyNumberFormat="0" applyBorder="0" applyAlignment="0" applyProtection="0"/>
    <xf numFmtId="0" fontId="51" fillId="4" borderId="0" applyNumberFormat="0" applyBorder="0" applyAlignment="0" applyProtection="0"/>
    <xf numFmtId="0" fontId="45" fillId="5" borderId="0" applyNumberFormat="0" applyBorder="0" applyAlignment="0" applyProtection="0"/>
    <xf numFmtId="0" fontId="51" fillId="6" borderId="0" applyNumberFormat="0" applyBorder="0" applyAlignment="0" applyProtection="0"/>
    <xf numFmtId="0" fontId="45" fillId="7" borderId="0" applyNumberFormat="0" applyBorder="0" applyAlignment="0" applyProtection="0"/>
    <xf numFmtId="0" fontId="51" fillId="8" borderId="0" applyNumberFormat="0" applyBorder="0" applyAlignment="0" applyProtection="0"/>
    <xf numFmtId="0" fontId="45" fillId="9" borderId="0" applyNumberFormat="0" applyBorder="0" applyAlignment="0" applyProtection="0"/>
    <xf numFmtId="0" fontId="51" fillId="10" borderId="0" applyNumberFormat="0" applyBorder="0" applyAlignment="0" applyProtection="0"/>
    <xf numFmtId="0" fontId="45" fillId="11" borderId="0" applyNumberFormat="0" applyBorder="0" applyAlignment="0" applyProtection="0"/>
    <xf numFmtId="0" fontId="51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5" borderId="0" applyNumberFormat="0" applyBorder="0" applyAlignment="0" applyProtection="0"/>
    <xf numFmtId="0" fontId="45" fillId="17" borderId="0" applyNumberFormat="0" applyBorder="0" applyAlignment="0" applyProtection="0"/>
    <xf numFmtId="0" fontId="45" fillId="19" borderId="0" applyNumberFormat="0" applyBorder="0" applyAlignment="0" applyProtection="0"/>
    <xf numFmtId="0" fontId="45" fillId="9" borderId="0" applyNumberFormat="0" applyBorder="0" applyAlignment="0" applyProtection="0"/>
    <xf numFmtId="0" fontId="45" fillId="15" borderId="0" applyNumberFormat="0" applyBorder="0" applyAlignment="0" applyProtection="0"/>
    <xf numFmtId="0" fontId="45" fillId="21" borderId="0" applyNumberFormat="0" applyBorder="0" applyAlignment="0" applyProtection="0"/>
    <xf numFmtId="0" fontId="51" fillId="14" borderId="0" applyNumberFormat="0" applyBorder="0" applyAlignment="0" applyProtection="0"/>
    <xf numFmtId="0" fontId="45" fillId="15" borderId="0" applyNumberFormat="0" applyBorder="0" applyAlignment="0" applyProtection="0"/>
    <xf numFmtId="0" fontId="51" fillId="16" borderId="0" applyNumberFormat="0" applyBorder="0" applyAlignment="0" applyProtection="0"/>
    <xf numFmtId="0" fontId="45" fillId="17" borderId="0" applyNumberFormat="0" applyBorder="0" applyAlignment="0" applyProtection="0"/>
    <xf numFmtId="0" fontId="51" fillId="18" borderId="0" applyNumberFormat="0" applyBorder="0" applyAlignment="0" applyProtection="0"/>
    <xf numFmtId="0" fontId="45" fillId="19" borderId="0" applyNumberFormat="0" applyBorder="0" applyAlignment="0" applyProtection="0"/>
    <xf numFmtId="0" fontId="51" fillId="8" borderId="0" applyNumberFormat="0" applyBorder="0" applyAlignment="0" applyProtection="0"/>
    <xf numFmtId="0" fontId="45" fillId="9" borderId="0" applyNumberFormat="0" applyBorder="0" applyAlignment="0" applyProtection="0"/>
    <xf numFmtId="0" fontId="51" fillId="14" borderId="0" applyNumberFormat="0" applyBorder="0" applyAlignment="0" applyProtection="0"/>
    <xf numFmtId="0" fontId="45" fillId="15" borderId="0" applyNumberFormat="0" applyBorder="0" applyAlignment="0" applyProtection="0"/>
    <xf numFmtId="0" fontId="51" fillId="20" borderId="0" applyNumberFormat="0" applyBorder="0" applyAlignment="0" applyProtection="0"/>
    <xf numFmtId="0" fontId="45" fillId="21" borderId="0" applyNumberFormat="0" applyBorder="0" applyAlignment="0" applyProtection="0"/>
    <xf numFmtId="0" fontId="44" fillId="23" borderId="0" applyNumberFormat="0" applyBorder="0" applyAlignment="0" applyProtection="0"/>
    <xf numFmtId="0" fontId="44" fillId="17" borderId="0" applyNumberFormat="0" applyBorder="0" applyAlignment="0" applyProtection="0"/>
    <xf numFmtId="0" fontId="44" fillId="19" borderId="0" applyNumberFormat="0" applyBorder="0" applyAlignment="0" applyProtection="0"/>
    <xf numFmtId="0" fontId="44" fillId="25" borderId="0" applyNumberFormat="0" applyBorder="0" applyAlignment="0" applyProtection="0"/>
    <xf numFmtId="0" fontId="44" fillId="27" borderId="0" applyNumberFormat="0" applyBorder="0" applyAlignment="0" applyProtection="0"/>
    <xf numFmtId="0" fontId="44" fillId="29" borderId="0" applyNumberFormat="0" applyBorder="0" applyAlignment="0" applyProtection="0"/>
    <xf numFmtId="0" fontId="52" fillId="22" borderId="0" applyNumberFormat="0" applyBorder="0" applyAlignment="0" applyProtection="0"/>
    <xf numFmtId="0" fontId="44" fillId="23" borderId="0" applyNumberFormat="0" applyBorder="0" applyAlignment="0" applyProtection="0"/>
    <xf numFmtId="0" fontId="52" fillId="16" borderId="0" applyNumberFormat="0" applyBorder="0" applyAlignment="0" applyProtection="0"/>
    <xf numFmtId="0" fontId="44" fillId="17" borderId="0" applyNumberFormat="0" applyBorder="0" applyAlignment="0" applyProtection="0"/>
    <xf numFmtId="0" fontId="52" fillId="18" borderId="0" applyNumberFormat="0" applyBorder="0" applyAlignment="0" applyProtection="0"/>
    <xf numFmtId="0" fontId="44" fillId="19" borderId="0" applyNumberFormat="0" applyBorder="0" applyAlignment="0" applyProtection="0"/>
    <xf numFmtId="0" fontId="52" fillId="24" borderId="0" applyNumberFormat="0" applyBorder="0" applyAlignment="0" applyProtection="0"/>
    <xf numFmtId="0" fontId="44" fillId="25" borderId="0" applyNumberFormat="0" applyBorder="0" applyAlignment="0" applyProtection="0"/>
    <xf numFmtId="0" fontId="52" fillId="26" borderId="0" applyNumberFormat="0" applyBorder="0" applyAlignment="0" applyProtection="0"/>
    <xf numFmtId="0" fontId="44" fillId="27" borderId="0" applyNumberFormat="0" applyBorder="0" applyAlignment="0" applyProtection="0"/>
    <xf numFmtId="0" fontId="52" fillId="28" borderId="0" applyNumberFormat="0" applyBorder="0" applyAlignment="0" applyProtection="0"/>
    <xf numFmtId="0" fontId="44" fillId="29" borderId="0" applyNumberFormat="0" applyBorder="0" applyAlignment="0" applyProtection="0"/>
    <xf numFmtId="0" fontId="52" fillId="30" borderId="0" applyNumberFormat="0" applyBorder="0" applyAlignment="0" applyProtection="0"/>
    <xf numFmtId="0" fontId="44" fillId="31" borderId="0" applyNumberFormat="0" applyBorder="0" applyAlignment="0" applyProtection="0"/>
    <xf numFmtId="0" fontId="52" fillId="32" borderId="0" applyNumberFormat="0" applyBorder="0" applyAlignment="0" applyProtection="0"/>
    <xf numFmtId="0" fontId="44" fillId="33" borderId="0" applyNumberFormat="0" applyBorder="0" applyAlignment="0" applyProtection="0"/>
    <xf numFmtId="0" fontId="52" fillId="34" borderId="0" applyNumberFormat="0" applyBorder="0" applyAlignment="0" applyProtection="0"/>
    <xf numFmtId="0" fontId="44" fillId="35" borderId="0" applyNumberFormat="0" applyBorder="0" applyAlignment="0" applyProtection="0"/>
    <xf numFmtId="0" fontId="52" fillId="24" borderId="0" applyNumberFormat="0" applyBorder="0" applyAlignment="0" applyProtection="0"/>
    <xf numFmtId="0" fontId="44" fillId="25" borderId="0" applyNumberFormat="0" applyBorder="0" applyAlignment="0" applyProtection="0"/>
    <xf numFmtId="0" fontId="52" fillId="26" borderId="0" applyNumberFormat="0" applyBorder="0" applyAlignment="0" applyProtection="0"/>
    <xf numFmtId="0" fontId="44" fillId="27" borderId="0" applyNumberFormat="0" applyBorder="0" applyAlignment="0" applyProtection="0"/>
    <xf numFmtId="0" fontId="52" fillId="36" borderId="0" applyNumberFormat="0" applyBorder="0" applyAlignment="0" applyProtection="0"/>
    <xf numFmtId="0" fontId="44" fillId="37" borderId="0" applyNumberFormat="0" applyBorder="0" applyAlignment="0" applyProtection="0"/>
    <xf numFmtId="0" fontId="53" fillId="4" borderId="0" applyNumberFormat="0" applyBorder="0" applyAlignment="0" applyProtection="0"/>
    <xf numFmtId="0" fontId="34" fillId="5" borderId="0" applyNumberFormat="0" applyBorder="0" applyAlignment="0" applyProtection="0"/>
    <xf numFmtId="0" fontId="54" fillId="38" borderId="1" applyNumberFormat="0" applyAlignment="0" applyProtection="0"/>
    <xf numFmtId="0" fontId="38" fillId="39" borderId="1" applyNumberFormat="0" applyAlignment="0" applyProtection="0"/>
    <xf numFmtId="0" fontId="43" fillId="0" borderId="2" applyNumberFormat="0" applyFill="0" applyAlignment="0" applyProtection="0"/>
    <xf numFmtId="0" fontId="7" fillId="0" borderId="0"/>
    <xf numFmtId="0" fontId="5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6" fillId="6" borderId="0" applyNumberFormat="0" applyBorder="0" applyAlignment="0" applyProtection="0"/>
    <xf numFmtId="0" fontId="33" fillId="7" borderId="0" applyNumberFormat="0" applyBorder="0" applyAlignment="0" applyProtection="0"/>
    <xf numFmtId="0" fontId="57" fillId="0" borderId="3" applyNumberFormat="0" applyFill="0" applyAlignment="0" applyProtection="0"/>
    <xf numFmtId="0" fontId="30" fillId="0" borderId="3" applyNumberFormat="0" applyFill="0" applyAlignment="0" applyProtection="0"/>
    <xf numFmtId="0" fontId="58" fillId="0" borderId="4" applyNumberFormat="0" applyFill="0" applyAlignment="0" applyProtection="0"/>
    <xf numFmtId="0" fontId="31" fillId="0" borderId="4" applyNumberFormat="0" applyFill="0" applyAlignment="0" applyProtection="0"/>
    <xf numFmtId="0" fontId="59" fillId="0" borderId="5" applyNumberFormat="0" applyFill="0" applyAlignment="0" applyProtection="0"/>
    <xf numFmtId="0" fontId="32" fillId="0" borderId="5" applyNumberFormat="0" applyFill="0" applyAlignment="0" applyProtection="0"/>
    <xf numFmtId="0" fontId="5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0" fillId="40" borderId="6" applyNumberFormat="0" applyAlignment="0" applyProtection="0"/>
    <xf numFmtId="0" fontId="40" fillId="41" borderId="6" applyNumberFormat="0" applyAlignment="0" applyProtection="0"/>
    <xf numFmtId="0" fontId="34" fillId="5" borderId="0" applyNumberFormat="0" applyBorder="0" applyAlignment="0" applyProtection="0"/>
    <xf numFmtId="0" fontId="61" fillId="12" borderId="1" applyNumberFormat="0" applyAlignment="0" applyProtection="0"/>
    <xf numFmtId="0" fontId="36" fillId="13" borderId="1" applyNumberFormat="0" applyAlignment="0" applyProtection="0"/>
    <xf numFmtId="0" fontId="40" fillId="41" borderId="6" applyNumberFormat="0" applyAlignment="0" applyProtection="0"/>
    <xf numFmtId="0" fontId="62" fillId="0" borderId="7" applyNumberFormat="0" applyFill="0" applyAlignment="0" applyProtection="0"/>
    <xf numFmtId="0" fontId="39" fillId="0" borderId="7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3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7" fillId="0" borderId="0"/>
    <xf numFmtId="0" fontId="1" fillId="0" borderId="0"/>
    <xf numFmtId="0" fontId="8" fillId="0" borderId="0"/>
    <xf numFmtId="0" fontId="7" fillId="44" borderId="8" applyNumberFormat="0" applyFont="0" applyAlignment="0" applyProtection="0"/>
    <xf numFmtId="0" fontId="7" fillId="45" borderId="8" applyNumberFormat="0" applyAlignment="0" applyProtection="0"/>
    <xf numFmtId="0" fontId="64" fillId="38" borderId="9" applyNumberFormat="0" applyAlignment="0" applyProtection="0"/>
    <xf numFmtId="0" fontId="37" fillId="39" borderId="9" applyNumberFormat="0" applyAlignment="0" applyProtection="0"/>
    <xf numFmtId="0" fontId="7" fillId="45" borderId="8" applyNumberFormat="0" applyAlignment="0" applyProtection="0"/>
    <xf numFmtId="0" fontId="39" fillId="0" borderId="7" applyNumberFormat="0" applyFill="0" applyAlignment="0" applyProtection="0"/>
    <xf numFmtId="0" fontId="33" fillId="7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4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2" applyNumberFormat="0" applyFill="0" applyAlignment="0" applyProtection="0"/>
    <xf numFmtId="0" fontId="43" fillId="0" borderId="2" applyNumberFormat="0" applyFill="0" applyAlignment="0" applyProtection="0"/>
    <xf numFmtId="0" fontId="36" fillId="13" borderId="1" applyNumberFormat="0" applyAlignment="0" applyProtection="0"/>
    <xf numFmtId="0" fontId="38" fillId="39" borderId="1" applyNumberFormat="0" applyAlignment="0" applyProtection="0"/>
    <xf numFmtId="0" fontId="37" fillId="39" borderId="9" applyNumberFormat="0" applyAlignment="0" applyProtection="0"/>
    <xf numFmtId="0" fontId="4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4" fillId="31" borderId="0" applyNumberFormat="0" applyBorder="0" applyAlignment="0" applyProtection="0"/>
    <xf numFmtId="0" fontId="44" fillId="33" borderId="0" applyNumberFormat="0" applyBorder="0" applyAlignment="0" applyProtection="0"/>
    <xf numFmtId="0" fontId="44" fillId="35" borderId="0" applyNumberFormat="0" applyBorder="0" applyAlignment="0" applyProtection="0"/>
    <xf numFmtId="0" fontId="44" fillId="25" borderId="0" applyNumberFormat="0" applyBorder="0" applyAlignment="0" applyProtection="0"/>
    <xf numFmtId="0" fontId="44" fillId="27" borderId="0" applyNumberFormat="0" applyBorder="0" applyAlignment="0" applyProtection="0"/>
    <xf numFmtId="0" fontId="44" fillId="37" borderId="0" applyNumberFormat="0" applyBorder="0" applyAlignment="0" applyProtection="0"/>
    <xf numFmtId="0" fontId="70" fillId="0" borderId="0"/>
    <xf numFmtId="0" fontId="71" fillId="59" borderId="0" applyNumberFormat="0" applyBorder="0" applyProtection="0"/>
    <xf numFmtId="0" fontId="71" fillId="60" borderId="0" applyNumberFormat="0" applyBorder="0" applyProtection="0"/>
    <xf numFmtId="0" fontId="71" fillId="61" borderId="0" applyNumberFormat="0" applyBorder="0" applyProtection="0"/>
    <xf numFmtId="0" fontId="71" fillId="62" borderId="0" applyNumberFormat="0" applyBorder="0" applyProtection="0"/>
    <xf numFmtId="0" fontId="71" fillId="63" borderId="0" applyNumberFormat="0" applyBorder="0" applyProtection="0"/>
    <xf numFmtId="0" fontId="71" fillId="64" borderId="0" applyNumberFormat="0" applyBorder="0" applyProtection="0"/>
    <xf numFmtId="0" fontId="71" fillId="59" borderId="0" applyNumberFormat="0" applyBorder="0" applyProtection="0"/>
    <xf numFmtId="0" fontId="71" fillId="60" borderId="0" applyNumberFormat="0" applyBorder="0" applyProtection="0"/>
    <xf numFmtId="0" fontId="71" fillId="61" borderId="0" applyNumberFormat="0" applyBorder="0" applyProtection="0"/>
    <xf numFmtId="0" fontId="71" fillId="62" borderId="0" applyNumberFormat="0" applyBorder="0" applyProtection="0"/>
    <xf numFmtId="0" fontId="71" fillId="63" borderId="0" applyNumberFormat="0" applyBorder="0" applyProtection="0"/>
    <xf numFmtId="0" fontId="71" fillId="64" borderId="0" applyNumberFormat="0" applyBorder="0" applyProtection="0"/>
    <xf numFmtId="0" fontId="71" fillId="65" borderId="0" applyNumberFormat="0" applyBorder="0" applyProtection="0"/>
    <xf numFmtId="0" fontId="71" fillId="66" borderId="0" applyNumberFormat="0" applyBorder="0" applyProtection="0"/>
    <xf numFmtId="0" fontId="71" fillId="67" borderId="0" applyNumberFormat="0" applyBorder="0" applyProtection="0"/>
    <xf numFmtId="0" fontId="71" fillId="62" borderId="0" applyNumberFormat="0" applyBorder="0" applyProtection="0"/>
    <xf numFmtId="0" fontId="71" fillId="65" borderId="0" applyNumberFormat="0" applyBorder="0" applyProtection="0"/>
    <xf numFmtId="0" fontId="71" fillId="68" borderId="0" applyNumberFormat="0" applyBorder="0" applyProtection="0"/>
    <xf numFmtId="0" fontId="71" fillId="65" borderId="0" applyNumberFormat="0" applyBorder="0" applyProtection="0"/>
    <xf numFmtId="0" fontId="71" fillId="66" borderId="0" applyNumberFormat="0" applyBorder="0" applyProtection="0"/>
    <xf numFmtId="0" fontId="71" fillId="67" borderId="0" applyNumberFormat="0" applyBorder="0" applyProtection="0"/>
    <xf numFmtId="0" fontId="71" fillId="62" borderId="0" applyNumberFormat="0" applyBorder="0" applyProtection="0"/>
    <xf numFmtId="0" fontId="71" fillId="65" borderId="0" applyNumberFormat="0" applyBorder="0" applyProtection="0"/>
    <xf numFmtId="0" fontId="71" fillId="68" borderId="0" applyNumberFormat="0" applyBorder="0" applyProtection="0"/>
    <xf numFmtId="0" fontId="72" fillId="69" borderId="0" applyNumberFormat="0" applyBorder="0" applyProtection="0"/>
    <xf numFmtId="0" fontId="72" fillId="66" borderId="0" applyNumberFormat="0" applyBorder="0" applyProtection="0"/>
    <xf numFmtId="0" fontId="72" fillId="67" borderId="0" applyNumberFormat="0" applyBorder="0" applyProtection="0"/>
    <xf numFmtId="0" fontId="72" fillId="70" borderId="0" applyNumberFormat="0" applyBorder="0" applyProtection="0"/>
    <xf numFmtId="0" fontId="72" fillId="71" borderId="0" applyNumberFormat="0" applyBorder="0" applyProtection="0"/>
    <xf numFmtId="0" fontId="72" fillId="72" borderId="0" applyNumberFormat="0" applyBorder="0" applyProtection="0"/>
    <xf numFmtId="0" fontId="72" fillId="69" borderId="0" applyNumberFormat="0" applyBorder="0" applyProtection="0"/>
    <xf numFmtId="0" fontId="72" fillId="66" borderId="0" applyNumberFormat="0" applyBorder="0" applyProtection="0"/>
    <xf numFmtId="0" fontId="72" fillId="67" borderId="0" applyNumberFormat="0" applyBorder="0" applyProtection="0"/>
    <xf numFmtId="0" fontId="72" fillId="70" borderId="0" applyNumberFormat="0" applyBorder="0" applyProtection="0"/>
    <xf numFmtId="0" fontId="72" fillId="71" borderId="0" applyNumberFormat="0" applyBorder="0" applyProtection="0"/>
    <xf numFmtId="0" fontId="72" fillId="72" borderId="0" applyNumberFormat="0" applyBorder="0" applyProtection="0"/>
    <xf numFmtId="0" fontId="73" fillId="0" borderId="0" applyNumberFormat="0" applyFill="0" applyBorder="0" applyProtection="0"/>
    <xf numFmtId="0" fontId="74" fillId="73" borderId="0" applyNumberFormat="0" applyBorder="0" applyProtection="0"/>
    <xf numFmtId="0" fontId="74" fillId="74" borderId="0" applyNumberFormat="0" applyBorder="0" applyProtection="0"/>
    <xf numFmtId="0" fontId="73" fillId="75" borderId="0" applyNumberFormat="0" applyBorder="0" applyProtection="0"/>
    <xf numFmtId="0" fontId="72" fillId="76" borderId="0" applyNumberFormat="0" applyBorder="0" applyProtection="0"/>
    <xf numFmtId="0" fontId="72" fillId="77" borderId="0" applyNumberFormat="0" applyBorder="0" applyProtection="0"/>
    <xf numFmtId="0" fontId="72" fillId="78" borderId="0" applyNumberFormat="0" applyBorder="0" applyProtection="0"/>
    <xf numFmtId="0" fontId="72" fillId="70" borderId="0" applyNumberFormat="0" applyBorder="0" applyProtection="0"/>
    <xf numFmtId="0" fontId="72" fillId="71" borderId="0" applyNumberFormat="0" applyBorder="0" applyProtection="0"/>
    <xf numFmtId="0" fontId="72" fillId="79" borderId="0" applyNumberFormat="0" applyBorder="0" applyProtection="0"/>
    <xf numFmtId="0" fontId="75" fillId="60" borderId="0" applyNumberFormat="0" applyBorder="0" applyProtection="0"/>
    <xf numFmtId="0" fontId="76" fillId="80" borderId="78" applyNumberFormat="0" applyProtection="0"/>
    <xf numFmtId="0" fontId="77" fillId="0" borderId="79" applyNumberFormat="0" applyFill="0" applyProtection="0"/>
    <xf numFmtId="0" fontId="78" fillId="81" borderId="0" applyNumberFormat="0" applyBorder="0" applyProtection="0"/>
    <xf numFmtId="0" fontId="70" fillId="0" borderId="0" applyNumberFormat="0" applyFont="0" applyBorder="0" applyProtection="0"/>
    <xf numFmtId="0" fontId="79" fillId="0" borderId="0" applyNumberFormat="0" applyFill="0" applyBorder="0" applyProtection="0"/>
    <xf numFmtId="0" fontId="80" fillId="0" borderId="0" applyNumberFormat="0" applyFill="0" applyBorder="0" applyProtection="0"/>
    <xf numFmtId="0" fontId="81" fillId="61" borderId="0" applyNumberFormat="0" applyBorder="0" applyProtection="0"/>
    <xf numFmtId="0" fontId="82" fillId="0" borderId="0" applyNumberFormat="0" applyFill="0" applyBorder="0" applyProtection="0"/>
    <xf numFmtId="0" fontId="83" fillId="0" borderId="80" applyNumberFormat="0" applyFill="0" applyProtection="0"/>
    <xf numFmtId="0" fontId="84" fillId="0" borderId="81" applyNumberFormat="0" applyFill="0" applyProtection="0"/>
    <xf numFmtId="0" fontId="85" fillId="0" borderId="82" applyNumberFormat="0" applyFill="0" applyProtection="0"/>
    <xf numFmtId="0" fontId="85" fillId="0" borderId="0" applyNumberFormat="0" applyFill="0" applyBorder="0" applyProtection="0"/>
    <xf numFmtId="0" fontId="86" fillId="0" borderId="0" applyNumberFormat="0" applyFill="0" applyBorder="0" applyProtection="0"/>
    <xf numFmtId="0" fontId="87" fillId="82" borderId="83" applyNumberFormat="0" applyProtection="0"/>
    <xf numFmtId="0" fontId="75" fillId="60" borderId="0" applyNumberFormat="0" applyBorder="0" applyProtection="0"/>
    <xf numFmtId="0" fontId="88" fillId="64" borderId="78" applyNumberFormat="0" applyProtection="0"/>
    <xf numFmtId="0" fontId="87" fillId="82" borderId="83" applyNumberFormat="0" applyProtection="0"/>
    <xf numFmtId="0" fontId="89" fillId="0" borderId="84" applyNumberFormat="0" applyFill="0" applyProtection="0"/>
    <xf numFmtId="0" fontId="83" fillId="0" borderId="80" applyNumberFormat="0" applyFill="0" applyProtection="0"/>
    <xf numFmtId="0" fontId="84" fillId="0" borderId="81" applyNumberFormat="0" applyFill="0" applyProtection="0"/>
    <xf numFmtId="0" fontId="85" fillId="0" borderId="82" applyNumberFormat="0" applyFill="0" applyProtection="0"/>
    <xf numFmtId="0" fontId="85" fillId="0" borderId="0" applyNumberFormat="0" applyFill="0" applyBorder="0" applyProtection="0"/>
    <xf numFmtId="0" fontId="91" fillId="0" borderId="0" applyNumberFormat="0" applyFill="0" applyBorder="0" applyProtection="0"/>
    <xf numFmtId="0" fontId="92" fillId="83" borderId="0" applyNumberFormat="0" applyBorder="0" applyProtection="0"/>
    <xf numFmtId="0" fontId="92" fillId="83" borderId="0" applyNumberFormat="0" applyBorder="0" applyProtection="0"/>
    <xf numFmtId="0" fontId="70" fillId="0" borderId="0" applyNumberFormat="0" applyFont="0" applyBorder="0" applyProtection="0"/>
    <xf numFmtId="0" fontId="70" fillId="84" borderId="85" applyNumberFormat="0" applyFont="0" applyProtection="0"/>
    <xf numFmtId="0" fontId="93" fillId="80" borderId="86" applyNumberFormat="0" applyProtection="0"/>
    <xf numFmtId="0" fontId="70" fillId="84" borderId="85" applyNumberFormat="0" applyFont="0" applyProtection="0"/>
    <xf numFmtId="0" fontId="89" fillId="0" borderId="84" applyNumberFormat="0" applyFill="0" applyProtection="0"/>
    <xf numFmtId="0" fontId="81" fillId="61" borderId="0" applyNumberFormat="0" applyBorder="0" applyProtection="0"/>
    <xf numFmtId="0" fontId="70" fillId="0" borderId="0" applyNumberFormat="0" applyFont="0" applyFill="0" applyBorder="0" applyProtection="0"/>
    <xf numFmtId="0" fontId="75" fillId="60" borderId="0" applyNumberFormat="0" applyBorder="0" applyProtection="0"/>
    <xf numFmtId="0" fontId="75" fillId="60" borderId="0" applyNumberFormat="0" applyBorder="0" applyProtection="0"/>
    <xf numFmtId="0" fontId="70" fillId="0" borderId="0" applyNumberFormat="0" applyFont="0" applyFill="0" applyBorder="0" applyProtection="0"/>
    <xf numFmtId="0" fontId="94" fillId="0" borderId="0" applyNumberFormat="0" applyFill="0" applyBorder="0" applyProtection="0"/>
    <xf numFmtId="0" fontId="91" fillId="0" borderId="0" applyNumberFormat="0" applyFill="0" applyBorder="0" applyProtection="0"/>
    <xf numFmtId="0" fontId="77" fillId="0" borderId="79" applyNumberFormat="0" applyFill="0" applyProtection="0"/>
    <xf numFmtId="0" fontId="88" fillId="64" borderId="78" applyNumberFormat="0" applyProtection="0"/>
    <xf numFmtId="0" fontId="76" fillId="80" borderId="78" applyNumberFormat="0" applyProtection="0"/>
    <xf numFmtId="0" fontId="93" fillId="80" borderId="86" applyNumberFormat="0" applyProtection="0"/>
    <xf numFmtId="0" fontId="79" fillId="0" borderId="0" applyNumberFormat="0" applyFill="0" applyBorder="0" applyProtection="0"/>
    <xf numFmtId="0" fontId="95" fillId="0" borderId="0" applyNumberFormat="0" applyFill="0" applyBorder="0" applyProtection="0"/>
    <xf numFmtId="0" fontId="94" fillId="0" borderId="0" applyNumberFormat="0" applyFill="0" applyBorder="0" applyProtection="0"/>
    <xf numFmtId="0" fontId="72" fillId="76" borderId="0" applyNumberFormat="0" applyBorder="0" applyProtection="0"/>
    <xf numFmtId="0" fontId="72" fillId="77" borderId="0" applyNumberFormat="0" applyBorder="0" applyProtection="0"/>
    <xf numFmtId="0" fontId="72" fillId="78" borderId="0" applyNumberFormat="0" applyBorder="0" applyProtection="0"/>
    <xf numFmtId="0" fontId="72" fillId="70" borderId="0" applyNumberFormat="0" applyBorder="0" applyProtection="0"/>
    <xf numFmtId="0" fontId="72" fillId="71" borderId="0" applyNumberFormat="0" applyBorder="0" applyProtection="0"/>
    <xf numFmtId="0" fontId="72" fillId="79" borderId="0" applyNumberFormat="0" applyBorder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7" fillId="0" borderId="0" applyNumberFormat="0" applyBorder="0" applyProtection="0"/>
    <xf numFmtId="0" fontId="7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3" fillId="0" borderId="0"/>
    <xf numFmtId="0" fontId="103" fillId="0" borderId="0"/>
    <xf numFmtId="0" fontId="103" fillId="0" borderId="0"/>
  </cellStyleXfs>
  <cellXfs count="77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15" xfId="0" applyFont="1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17" fillId="46" borderId="17" xfId="0" applyFont="1" applyFill="1" applyBorder="1" applyAlignment="1">
      <alignment horizontal="center" vertical="center"/>
    </xf>
    <xf numFmtId="0" fontId="6" fillId="47" borderId="18" xfId="0" applyFont="1" applyFill="1" applyBorder="1" applyAlignment="1">
      <alignment horizontal="center" vertical="center"/>
    </xf>
    <xf numFmtId="0" fontId="6" fillId="47" borderId="19" xfId="0" applyFont="1" applyFill="1" applyBorder="1" applyAlignment="1">
      <alignment horizontal="center" vertical="center"/>
    </xf>
    <xf numFmtId="0" fontId="6" fillId="48" borderId="18" xfId="0" applyFont="1" applyFill="1" applyBorder="1" applyAlignment="1">
      <alignment horizontal="center" vertical="center"/>
    </xf>
    <xf numFmtId="0" fontId="6" fillId="48" borderId="19" xfId="0" applyFont="1" applyFill="1" applyBorder="1" applyAlignment="1">
      <alignment horizontal="center" vertical="center"/>
    </xf>
    <xf numFmtId="0" fontId="6" fillId="49" borderId="18" xfId="0" applyFont="1" applyFill="1" applyBorder="1" applyAlignment="1">
      <alignment horizontal="center" vertical="center"/>
    </xf>
    <xf numFmtId="0" fontId="6" fillId="49" borderId="19" xfId="0" applyFont="1" applyFill="1" applyBorder="1" applyAlignment="1">
      <alignment horizontal="center" vertical="center"/>
    </xf>
    <xf numFmtId="0" fontId="6" fillId="50" borderId="18" xfId="0" applyFont="1" applyFill="1" applyBorder="1" applyAlignment="1">
      <alignment horizontal="center" vertical="center"/>
    </xf>
    <xf numFmtId="0" fontId="6" fillId="50" borderId="1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/>
    </xf>
    <xf numFmtId="0" fontId="6" fillId="51" borderId="18" xfId="0" applyFont="1" applyFill="1" applyBorder="1" applyAlignment="1">
      <alignment horizontal="center" vertical="center"/>
    </xf>
    <xf numFmtId="0" fontId="6" fillId="51" borderId="1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7" fillId="0" borderId="26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/>
    </xf>
    <xf numFmtId="0" fontId="16" fillId="0" borderId="25" xfId="0" applyFont="1" applyFill="1" applyBorder="1" applyAlignment="1">
      <alignment horizontal="center"/>
    </xf>
    <xf numFmtId="0" fontId="23" fillId="0" borderId="25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41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6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13" fillId="48" borderId="11" xfId="0" applyFont="1" applyFill="1" applyBorder="1" applyAlignment="1">
      <alignment horizontal="center" vertical="center"/>
    </xf>
    <xf numFmtId="0" fontId="7" fillId="50" borderId="11" xfId="0" applyFont="1" applyFill="1" applyBorder="1" applyAlignment="1">
      <alignment horizontal="center" vertical="center"/>
    </xf>
    <xf numFmtId="0" fontId="7" fillId="51" borderId="15" xfId="0" applyFont="1" applyFill="1" applyBorder="1" applyAlignment="1">
      <alignment horizontal="center" vertical="center"/>
    </xf>
    <xf numFmtId="0" fontId="7" fillId="51" borderId="11" xfId="0" applyFont="1" applyFill="1" applyBorder="1" applyAlignment="1">
      <alignment horizontal="center" vertical="center"/>
    </xf>
    <xf numFmtId="0" fontId="17" fillId="56" borderId="16" xfId="0" applyFont="1" applyFill="1" applyBorder="1" applyAlignment="1">
      <alignment horizontal="center" vertical="center"/>
    </xf>
    <xf numFmtId="0" fontId="7" fillId="56" borderId="15" xfId="0" applyFont="1" applyFill="1" applyBorder="1" applyAlignment="1">
      <alignment horizontal="center" vertical="center"/>
    </xf>
    <xf numFmtId="0" fontId="6" fillId="56" borderId="18" xfId="0" applyFont="1" applyFill="1" applyBorder="1" applyAlignment="1">
      <alignment horizontal="center" vertical="center"/>
    </xf>
    <xf numFmtId="0" fontId="6" fillId="56" borderId="19" xfId="0" applyFont="1" applyFill="1" applyBorder="1" applyAlignment="1">
      <alignment horizontal="center" vertical="center"/>
    </xf>
    <xf numFmtId="0" fontId="2" fillId="56" borderId="12" xfId="0" applyFont="1" applyFill="1" applyBorder="1" applyAlignment="1">
      <alignment horizontal="center"/>
    </xf>
    <xf numFmtId="0" fontId="2" fillId="56" borderId="10" xfId="0" applyFont="1" applyFill="1" applyBorder="1" applyAlignment="1">
      <alignment horizontal="center"/>
    </xf>
    <xf numFmtId="0" fontId="2" fillId="49" borderId="32" xfId="0" applyFont="1" applyFill="1" applyBorder="1" applyAlignment="1">
      <alignment horizontal="center"/>
    </xf>
    <xf numFmtId="0" fontId="2" fillId="49" borderId="33" xfId="0" applyFont="1" applyFill="1" applyBorder="1" applyAlignment="1">
      <alignment horizontal="center"/>
    </xf>
    <xf numFmtId="0" fontId="2" fillId="48" borderId="32" xfId="0" applyFont="1" applyFill="1" applyBorder="1" applyAlignment="1">
      <alignment horizontal="center"/>
    </xf>
    <xf numFmtId="0" fontId="2" fillId="48" borderId="33" xfId="0" applyFont="1" applyFill="1" applyBorder="1" applyAlignment="1">
      <alignment horizontal="center"/>
    </xf>
    <xf numFmtId="0" fontId="2" fillId="47" borderId="32" xfId="0" applyFont="1" applyFill="1" applyBorder="1" applyAlignment="1">
      <alignment horizontal="center"/>
    </xf>
    <xf numFmtId="0" fontId="2" fillId="47" borderId="33" xfId="0" applyFont="1" applyFill="1" applyBorder="1" applyAlignment="1">
      <alignment horizontal="center"/>
    </xf>
    <xf numFmtId="0" fontId="20" fillId="0" borderId="20" xfId="0" applyFont="1" applyFill="1" applyBorder="1" applyAlignment="1">
      <alignment horizontal="center"/>
    </xf>
    <xf numFmtId="0" fontId="2" fillId="51" borderId="12" xfId="0" applyFont="1" applyFill="1" applyBorder="1" applyAlignment="1">
      <alignment horizontal="center"/>
    </xf>
    <xf numFmtId="0" fontId="2" fillId="51" borderId="10" xfId="0" applyFont="1" applyFill="1" applyBorder="1" applyAlignment="1">
      <alignment horizontal="center"/>
    </xf>
    <xf numFmtId="0" fontId="2" fillId="50" borderId="12" xfId="0" applyFont="1" applyFill="1" applyBorder="1" applyAlignment="1">
      <alignment horizontal="center"/>
    </xf>
    <xf numFmtId="0" fontId="2" fillId="50" borderId="10" xfId="0" applyFont="1" applyFill="1" applyBorder="1" applyAlignment="1">
      <alignment horizontal="center"/>
    </xf>
    <xf numFmtId="0" fontId="13" fillId="48" borderId="15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13" fillId="47" borderId="15" xfId="0" applyFont="1" applyFill="1" applyBorder="1" applyAlignment="1">
      <alignment horizontal="center" vertical="center"/>
    </xf>
    <xf numFmtId="0" fontId="13" fillId="47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53" borderId="41" xfId="0" applyFont="1" applyFill="1" applyBorder="1" applyAlignment="1">
      <alignment horizontal="center" vertical="center"/>
    </xf>
    <xf numFmtId="0" fontId="2" fillId="53" borderId="17" xfId="0" applyFont="1" applyFill="1" applyBorder="1" applyAlignment="1">
      <alignment horizontal="center" vertical="center"/>
    </xf>
    <xf numFmtId="0" fontId="17" fillId="53" borderId="46" xfId="0" applyFont="1" applyFill="1" applyBorder="1" applyAlignment="1">
      <alignment horizontal="center" vertical="center"/>
    </xf>
    <xf numFmtId="0" fontId="4" fillId="53" borderId="48" xfId="0" applyFont="1" applyFill="1" applyBorder="1" applyAlignment="1">
      <alignment horizontal="center" vertical="center" wrapText="1"/>
    </xf>
    <xf numFmtId="0" fontId="4" fillId="46" borderId="30" xfId="0" applyFont="1" applyFill="1" applyBorder="1" applyAlignment="1">
      <alignment horizontal="center" vertical="center"/>
    </xf>
    <xf numFmtId="0" fontId="2" fillId="0" borderId="0" xfId="0" applyFont="1"/>
    <xf numFmtId="0" fontId="3" fillId="0" borderId="12" xfId="0" applyFont="1" applyFill="1" applyBorder="1" applyAlignment="1">
      <alignment horizontal="center"/>
    </xf>
    <xf numFmtId="0" fontId="4" fillId="53" borderId="3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46" borderId="17" xfId="0" applyFont="1" applyFill="1" applyBorder="1" applyAlignment="1">
      <alignment horizontal="center"/>
    </xf>
    <xf numFmtId="0" fontId="7" fillId="53" borderId="46" xfId="0" applyFont="1" applyFill="1" applyBorder="1" applyAlignment="1">
      <alignment horizontal="center"/>
    </xf>
    <xf numFmtId="0" fontId="7" fillId="53" borderId="30" xfId="0" applyFont="1" applyFill="1" applyBorder="1" applyAlignment="1">
      <alignment horizontal="center"/>
    </xf>
    <xf numFmtId="0" fontId="19" fillId="53" borderId="48" xfId="0" applyFont="1" applyFill="1" applyBorder="1" applyAlignment="1">
      <alignment horizontal="center" wrapText="1"/>
    </xf>
    <xf numFmtId="0" fontId="20" fillId="53" borderId="30" xfId="0" applyFont="1" applyFill="1" applyBorder="1" applyAlignment="1">
      <alignment horizontal="center" wrapText="1"/>
    </xf>
    <xf numFmtId="0" fontId="12" fillId="46" borderId="46" xfId="0" applyFont="1" applyFill="1" applyBorder="1" applyAlignment="1">
      <alignment horizontal="center" vertical="center"/>
    </xf>
    <xf numFmtId="0" fontId="12" fillId="46" borderId="30" xfId="0" applyFont="1" applyFill="1" applyBorder="1" applyAlignment="1">
      <alignment horizontal="center" vertical="center"/>
    </xf>
    <xf numFmtId="0" fontId="17" fillId="51" borderId="3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51" borderId="24" xfId="0" applyFont="1" applyFill="1" applyBorder="1" applyAlignment="1">
      <alignment horizontal="center"/>
    </xf>
    <xf numFmtId="0" fontId="6" fillId="47" borderId="5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46" fillId="0" borderId="0" xfId="0" applyFont="1" applyFill="1" applyAlignment="1">
      <alignment vertical="center"/>
    </xf>
    <xf numFmtId="0" fontId="15" fillId="0" borderId="24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3" fillId="49" borderId="1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47" borderId="16" xfId="0" applyFont="1" applyFill="1" applyBorder="1" applyAlignment="1">
      <alignment horizontal="center" vertical="center"/>
    </xf>
    <xf numFmtId="0" fontId="17" fillId="48" borderId="16" xfId="0" applyFont="1" applyFill="1" applyBorder="1" applyAlignment="1">
      <alignment horizontal="center" vertical="center"/>
    </xf>
    <xf numFmtId="0" fontId="17" fillId="51" borderId="16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/>
    </xf>
    <xf numFmtId="0" fontId="20" fillId="49" borderId="19" xfId="0" applyFont="1" applyFill="1" applyBorder="1" applyAlignment="1">
      <alignment horizontal="center"/>
    </xf>
    <xf numFmtId="0" fontId="4" fillId="52" borderId="30" xfId="0" applyFont="1" applyFill="1" applyBorder="1" applyAlignment="1">
      <alignment horizontal="center" vertical="center" wrapText="1"/>
    </xf>
    <xf numFmtId="0" fontId="0" fillId="0" borderId="0" xfId="0" applyFill="1"/>
    <xf numFmtId="0" fontId="6" fillId="54" borderId="16" xfId="0" applyFont="1" applyFill="1" applyBorder="1" applyAlignment="1">
      <alignment horizontal="center" vertical="center"/>
    </xf>
    <xf numFmtId="0" fontId="6" fillId="54" borderId="10" xfId="0" applyFont="1" applyFill="1" applyBorder="1" applyAlignment="1">
      <alignment horizontal="center" vertical="center"/>
    </xf>
    <xf numFmtId="0" fontId="6" fillId="54" borderId="18" xfId="0" applyFont="1" applyFill="1" applyBorder="1" applyAlignment="1">
      <alignment horizontal="center" vertical="center"/>
    </xf>
    <xf numFmtId="0" fontId="6" fillId="54" borderId="19" xfId="0" applyFont="1" applyFill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46" borderId="23" xfId="0" applyFont="1" applyFill="1" applyBorder="1" applyAlignment="1">
      <alignment horizontal="center" vertical="center"/>
    </xf>
    <xf numFmtId="0" fontId="2" fillId="46" borderId="6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47" borderId="17" xfId="0" applyFont="1" applyFill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4" fillId="48" borderId="30" xfId="0" applyFont="1" applyFill="1" applyBorder="1" applyAlignment="1">
      <alignment horizontal="center" vertical="center" wrapText="1"/>
    </xf>
    <xf numFmtId="0" fontId="16" fillId="49" borderId="11" xfId="0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58" xfId="0" applyNumberFormat="1" applyFont="1" applyFill="1" applyBorder="1" applyAlignment="1">
      <alignment horizontal="center" vertical="center"/>
    </xf>
    <xf numFmtId="1" fontId="3" fillId="0" borderId="58" xfId="0" applyNumberFormat="1" applyFont="1" applyFill="1" applyBorder="1" applyAlignment="1">
      <alignment horizontal="center" vertical="center"/>
    </xf>
    <xf numFmtId="0" fontId="23" fillId="0" borderId="38" xfId="0" applyFont="1" applyFill="1" applyBorder="1" applyAlignment="1">
      <alignment horizontal="center"/>
    </xf>
    <xf numFmtId="0" fontId="20" fillId="49" borderId="10" xfId="0" applyFont="1" applyFill="1" applyBorder="1" applyAlignment="1">
      <alignment horizontal="center"/>
    </xf>
    <xf numFmtId="0" fontId="20" fillId="0" borderId="20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/>
    </xf>
    <xf numFmtId="0" fontId="14" fillId="0" borderId="64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4" fillId="53" borderId="4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2" fillId="47" borderId="48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2" fillId="47" borderId="30" xfId="0" applyFont="1" applyFill="1" applyBorder="1" applyAlignment="1">
      <alignment horizontal="center" vertical="center"/>
    </xf>
    <xf numFmtId="0" fontId="4" fillId="53" borderId="30" xfId="0" applyFont="1" applyFill="1" applyBorder="1" applyAlignment="1">
      <alignment horizontal="center" wrapText="1"/>
    </xf>
    <xf numFmtId="0" fontId="4" fillId="53" borderId="28" xfId="0" applyFont="1" applyFill="1" applyBorder="1" applyAlignment="1">
      <alignment horizontal="center" vertical="center"/>
    </xf>
    <xf numFmtId="0" fontId="4" fillId="53" borderId="12" xfId="0" applyFont="1" applyFill="1" applyBorder="1" applyAlignment="1">
      <alignment horizontal="center" vertical="center"/>
    </xf>
    <xf numFmtId="0" fontId="4" fillId="53" borderId="10" xfId="0" applyFont="1" applyFill="1" applyBorder="1" applyAlignment="1">
      <alignment horizontal="center" vertical="center"/>
    </xf>
    <xf numFmtId="0" fontId="4" fillId="53" borderId="24" xfId="0" applyFont="1" applyFill="1" applyBorder="1" applyAlignment="1">
      <alignment horizontal="center" vertical="center"/>
    </xf>
    <xf numFmtId="0" fontId="4" fillId="53" borderId="19" xfId="0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 wrapText="1"/>
    </xf>
    <xf numFmtId="49" fontId="3" fillId="0" borderId="43" xfId="0" applyNumberFormat="1" applyFont="1" applyFill="1" applyBorder="1" applyAlignment="1">
      <alignment horizontal="center" vertical="center"/>
    </xf>
    <xf numFmtId="1" fontId="3" fillId="0" borderId="43" xfId="0" applyNumberFormat="1" applyFont="1" applyFill="1" applyBorder="1" applyAlignment="1">
      <alignment horizontal="center" vertical="center"/>
    </xf>
    <xf numFmtId="0" fontId="2" fillId="47" borderId="12" xfId="0" applyFont="1" applyFill="1" applyBorder="1" applyAlignment="1">
      <alignment horizontal="center"/>
    </xf>
    <xf numFmtId="0" fontId="2" fillId="47" borderId="10" xfId="0" applyFont="1" applyFill="1" applyBorder="1" applyAlignment="1">
      <alignment horizontal="center"/>
    </xf>
    <xf numFmtId="0" fontId="20" fillId="56" borderId="15" xfId="0" applyFont="1" applyFill="1" applyBorder="1" applyAlignment="1">
      <alignment horizontal="center" vertical="center"/>
    </xf>
    <xf numFmtId="0" fontId="20" fillId="56" borderId="1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/>
    </xf>
    <xf numFmtId="0" fontId="7" fillId="0" borderId="38" xfId="0" applyFont="1" applyFill="1" applyBorder="1" applyAlignment="1">
      <alignment horizontal="left"/>
    </xf>
    <xf numFmtId="0" fontId="20" fillId="52" borderId="40" xfId="0" applyFont="1" applyFill="1" applyBorder="1" applyAlignment="1">
      <alignment horizontal="center" vertical="center"/>
    </xf>
    <xf numFmtId="0" fontId="20" fillId="52" borderId="69" xfId="0" applyFont="1" applyFill="1" applyBorder="1" applyAlignment="1">
      <alignment horizontal="center" vertical="center"/>
    </xf>
    <xf numFmtId="0" fontId="20" fillId="52" borderId="21" xfId="0" applyFont="1" applyFill="1" applyBorder="1" applyAlignment="1">
      <alignment horizontal="center" vertical="center"/>
    </xf>
    <xf numFmtId="0" fontId="2" fillId="51" borderId="25" xfId="0" applyFont="1" applyFill="1" applyBorder="1" applyAlignment="1">
      <alignment horizontal="center" vertical="center"/>
    </xf>
    <xf numFmtId="0" fontId="2" fillId="51" borderId="20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horizontal="center" vertical="center" wrapText="1"/>
    </xf>
    <xf numFmtId="0" fontId="2" fillId="48" borderId="35" xfId="0" applyFont="1" applyFill="1" applyBorder="1" applyAlignment="1">
      <alignment horizontal="center" vertical="center" wrapText="1"/>
    </xf>
    <xf numFmtId="0" fontId="2" fillId="48" borderId="22" xfId="0" applyFont="1" applyFill="1" applyBorder="1" applyAlignment="1">
      <alignment horizontal="center" vertical="center" wrapText="1"/>
    </xf>
    <xf numFmtId="0" fontId="2" fillId="48" borderId="56" xfId="0" applyFont="1" applyFill="1" applyBorder="1" applyAlignment="1">
      <alignment horizontal="center" vertical="center" wrapText="1"/>
    </xf>
    <xf numFmtId="0" fontId="2" fillId="47" borderId="35" xfId="0" applyFont="1" applyFill="1" applyBorder="1" applyAlignment="1">
      <alignment horizontal="center" vertical="center" wrapText="1"/>
    </xf>
    <xf numFmtId="0" fontId="2" fillId="47" borderId="22" xfId="0" applyFont="1" applyFill="1" applyBorder="1" applyAlignment="1">
      <alignment horizontal="center" vertical="center" wrapText="1"/>
    </xf>
    <xf numFmtId="0" fontId="2" fillId="47" borderId="56" xfId="0" applyFont="1" applyFill="1" applyBorder="1" applyAlignment="1">
      <alignment horizontal="center" vertical="center" wrapText="1"/>
    </xf>
    <xf numFmtId="0" fontId="2" fillId="49" borderId="35" xfId="0" applyFont="1" applyFill="1" applyBorder="1" applyAlignment="1">
      <alignment horizontal="center" vertical="center" wrapText="1"/>
    </xf>
    <xf numFmtId="0" fontId="2" fillId="49" borderId="56" xfId="0" applyFont="1" applyFill="1" applyBorder="1" applyAlignment="1">
      <alignment horizontal="center" vertical="center" wrapText="1"/>
    </xf>
    <xf numFmtId="0" fontId="2" fillId="50" borderId="35" xfId="0" applyFont="1" applyFill="1" applyBorder="1" applyAlignment="1">
      <alignment horizontal="center" vertical="center" wrapText="1"/>
    </xf>
    <xf numFmtId="0" fontId="2" fillId="50" borderId="22" xfId="0" applyFont="1" applyFill="1" applyBorder="1" applyAlignment="1">
      <alignment horizontal="center" vertical="center" wrapText="1"/>
    </xf>
    <xf numFmtId="0" fontId="2" fillId="50" borderId="56" xfId="0" applyFont="1" applyFill="1" applyBorder="1" applyAlignment="1">
      <alignment horizontal="center" vertical="center" wrapText="1"/>
    </xf>
    <xf numFmtId="0" fontId="2" fillId="51" borderId="35" xfId="0" applyFont="1" applyFill="1" applyBorder="1" applyAlignment="1">
      <alignment horizontal="center" vertical="center" wrapText="1"/>
    </xf>
    <xf numFmtId="0" fontId="2" fillId="51" borderId="22" xfId="0" applyFont="1" applyFill="1" applyBorder="1" applyAlignment="1">
      <alignment horizontal="center" vertical="center" wrapText="1"/>
    </xf>
    <xf numFmtId="0" fontId="2" fillId="51" borderId="56" xfId="0" applyFont="1" applyFill="1" applyBorder="1" applyAlignment="1">
      <alignment horizontal="center" vertical="center" wrapText="1"/>
    </xf>
    <xf numFmtId="0" fontId="2" fillId="56" borderId="35" xfId="0" applyFont="1" applyFill="1" applyBorder="1" applyAlignment="1">
      <alignment horizontal="center" vertical="center" wrapText="1"/>
    </xf>
    <xf numFmtId="0" fontId="2" fillId="56" borderId="22" xfId="0" applyFont="1" applyFill="1" applyBorder="1" applyAlignment="1">
      <alignment horizontal="center" vertical="center" wrapText="1"/>
    </xf>
    <xf numFmtId="0" fontId="2" fillId="56" borderId="56" xfId="0" applyFont="1" applyFill="1" applyBorder="1" applyAlignment="1">
      <alignment horizontal="center" vertical="center" wrapText="1"/>
    </xf>
    <xf numFmtId="0" fontId="20" fillId="54" borderId="16" xfId="0" applyFont="1" applyFill="1" applyBorder="1" applyAlignment="1">
      <alignment horizontal="center"/>
    </xf>
    <xf numFmtId="0" fontId="2" fillId="51" borderId="36" xfId="0" applyFont="1" applyFill="1" applyBorder="1" applyAlignment="1">
      <alignment horizontal="center" vertical="center" wrapText="1"/>
    </xf>
    <xf numFmtId="0" fontId="2" fillId="47" borderId="36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/>
    </xf>
    <xf numFmtId="0" fontId="2" fillId="46" borderId="22" xfId="0" applyFont="1" applyFill="1" applyBorder="1" applyAlignment="1">
      <alignment horizontal="center" vertical="center"/>
    </xf>
    <xf numFmtId="0" fontId="2" fillId="47" borderId="28" xfId="0" applyFont="1" applyFill="1" applyBorder="1" applyAlignment="1">
      <alignment horizontal="center"/>
    </xf>
    <xf numFmtId="0" fontId="2" fillId="47" borderId="34" xfId="0" applyFont="1" applyFill="1" applyBorder="1" applyAlignment="1">
      <alignment horizontal="center"/>
    </xf>
    <xf numFmtId="0" fontId="2" fillId="48" borderId="34" xfId="0" applyFont="1" applyFill="1" applyBorder="1" applyAlignment="1">
      <alignment horizontal="center"/>
    </xf>
    <xf numFmtId="0" fontId="2" fillId="49" borderId="34" xfId="0" applyFont="1" applyFill="1" applyBorder="1" applyAlignment="1">
      <alignment horizontal="center"/>
    </xf>
    <xf numFmtId="0" fontId="2" fillId="50" borderId="28" xfId="0" applyFont="1" applyFill="1" applyBorder="1" applyAlignment="1">
      <alignment horizontal="center"/>
    </xf>
    <xf numFmtId="0" fontId="2" fillId="51" borderId="28" xfId="0" applyFont="1" applyFill="1" applyBorder="1" applyAlignment="1">
      <alignment horizontal="center"/>
    </xf>
    <xf numFmtId="0" fontId="2" fillId="56" borderId="28" xfId="0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 vertical="center"/>
    </xf>
    <xf numFmtId="0" fontId="20" fillId="49" borderId="67" xfId="0" applyFont="1" applyFill="1" applyBorder="1" applyAlignment="1">
      <alignment horizontal="center"/>
    </xf>
    <xf numFmtId="0" fontId="20" fillId="51" borderId="15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15" fillId="0" borderId="69" xfId="0" applyFont="1" applyFill="1" applyBorder="1" applyAlignment="1">
      <alignment horizontal="center" vertical="center" wrapText="1"/>
    </xf>
    <xf numFmtId="0" fontId="20" fillId="0" borderId="64" xfId="0" applyFont="1" applyFill="1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7" fillId="46" borderId="17" xfId="0" applyFont="1" applyFill="1" applyBorder="1" applyAlignment="1">
      <alignment horizontal="center" vertical="center"/>
    </xf>
    <xf numFmtId="0" fontId="12" fillId="53" borderId="46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2" fillId="0" borderId="68" xfId="0" applyFont="1" applyBorder="1" applyAlignment="1">
      <alignment horizontal="right" vertical="center"/>
    </xf>
    <xf numFmtId="0" fontId="2" fillId="53" borderId="6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6" fillId="57" borderId="18" xfId="0" applyFont="1" applyFill="1" applyBorder="1" applyAlignment="1">
      <alignment horizontal="center" vertical="center"/>
    </xf>
    <xf numFmtId="0" fontId="6" fillId="57" borderId="19" xfId="0" applyFont="1" applyFill="1" applyBorder="1" applyAlignment="1">
      <alignment horizontal="center" vertical="center"/>
    </xf>
    <xf numFmtId="0" fontId="2" fillId="51" borderId="62" xfId="0" applyFont="1" applyFill="1" applyBorder="1" applyAlignment="1">
      <alignment horizontal="center"/>
    </xf>
    <xf numFmtId="0" fontId="2" fillId="53" borderId="23" xfId="0" applyFont="1" applyFill="1" applyBorder="1" applyAlignment="1">
      <alignment horizontal="center" vertical="center"/>
    </xf>
    <xf numFmtId="0" fontId="17" fillId="50" borderId="16" xfId="0" applyFont="1" applyFill="1" applyBorder="1" applyAlignment="1">
      <alignment horizontal="center" vertical="center"/>
    </xf>
    <xf numFmtId="49" fontId="69" fillId="57" borderId="39" xfId="0" applyNumberFormat="1" applyFont="1" applyFill="1" applyBorder="1" applyAlignment="1">
      <alignment horizontal="center" vertical="center" wrapText="1"/>
    </xf>
    <xf numFmtId="0" fontId="7" fillId="0" borderId="71" xfId="0" applyFont="1" applyFill="1" applyBorder="1" applyAlignment="1">
      <alignment horizontal="center"/>
    </xf>
    <xf numFmtId="16" fontId="20" fillId="0" borderId="55" xfId="0" applyNumberFormat="1" applyFont="1" applyFill="1" applyBorder="1" applyAlignment="1">
      <alignment horizontal="center"/>
    </xf>
    <xf numFmtId="0" fontId="7" fillId="51" borderId="29" xfId="0" applyFont="1" applyFill="1" applyBorder="1" applyAlignment="1">
      <alignment horizontal="center" vertical="center"/>
    </xf>
    <xf numFmtId="49" fontId="3" fillId="0" borderId="11" xfId="72" applyNumberFormat="1" applyFont="1" applyFill="1" applyBorder="1" applyAlignment="1">
      <alignment horizontal="center" vertical="center"/>
    </xf>
    <xf numFmtId="1" fontId="50" fillId="0" borderId="11" xfId="0" applyNumberFormat="1" applyFont="1" applyFill="1" applyBorder="1" applyAlignment="1">
      <alignment horizontal="center"/>
    </xf>
    <xf numFmtId="0" fontId="10" fillId="0" borderId="55" xfId="0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0" fontId="17" fillId="49" borderId="1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left"/>
    </xf>
    <xf numFmtId="49" fontId="3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0" fontId="7" fillId="49" borderId="11" xfId="0" applyFont="1" applyFill="1" applyBorder="1" applyAlignment="1">
      <alignment horizontal="center" vertical="center"/>
    </xf>
    <xf numFmtId="49" fontId="90" fillId="0" borderId="77" xfId="131" applyNumberFormat="1" applyFont="1" applyFill="1" applyBorder="1" applyAlignment="1">
      <alignment horizontal="center" vertical="center"/>
    </xf>
    <xf numFmtId="49" fontId="90" fillId="0" borderId="77" xfId="131" applyNumberFormat="1" applyFont="1" applyFill="1" applyBorder="1" applyAlignment="1">
      <alignment horizontal="center" vertical="center" wrapText="1"/>
    </xf>
    <xf numFmtId="49" fontId="90" fillId="0" borderId="77" xfId="231" applyNumberFormat="1" applyFont="1" applyFill="1" applyBorder="1" applyAlignment="1">
      <alignment horizontal="center" vertical="center"/>
    </xf>
    <xf numFmtId="49" fontId="90" fillId="0" borderId="77" xfId="231" applyNumberFormat="1" applyFont="1" applyFill="1" applyBorder="1" applyAlignment="1">
      <alignment horizontal="center" vertical="center" wrapText="1"/>
    </xf>
    <xf numFmtId="1" fontId="90" fillId="0" borderId="77" xfId="231" applyNumberFormat="1" applyFont="1" applyFill="1" applyBorder="1" applyAlignment="1">
      <alignment horizontal="center" vertical="center"/>
    </xf>
    <xf numFmtId="0" fontId="96" fillId="0" borderId="89" xfId="230" applyFont="1" applyFill="1" applyBorder="1" applyAlignment="1">
      <alignment horizontal="center" vertical="center" wrapText="1"/>
    </xf>
    <xf numFmtId="0" fontId="96" fillId="0" borderId="89" xfId="233" applyFont="1" applyFill="1" applyBorder="1" applyAlignment="1">
      <alignment horizontal="center" vertical="center" wrapText="1"/>
    </xf>
    <xf numFmtId="0" fontId="96" fillId="0" borderId="89" xfId="0" applyFont="1" applyFill="1" applyBorder="1" applyAlignment="1">
      <alignment horizontal="center" vertical="center" wrapText="1"/>
    </xf>
    <xf numFmtId="0" fontId="96" fillId="0" borderId="88" xfId="0" applyFont="1" applyFill="1" applyBorder="1" applyAlignment="1">
      <alignment horizontal="center" vertical="center" wrapText="1"/>
    </xf>
    <xf numFmtId="0" fontId="100" fillId="61" borderId="89" xfId="0" applyFont="1" applyFill="1" applyBorder="1" applyAlignment="1">
      <alignment horizontal="center" vertical="center"/>
    </xf>
    <xf numFmtId="0" fontId="100" fillId="0" borderId="92" xfId="0" applyFont="1" applyBorder="1" applyAlignment="1">
      <alignment horizontal="center" vertical="center"/>
    </xf>
    <xf numFmtId="0" fontId="100" fillId="61" borderId="87" xfId="0" applyFont="1" applyFill="1" applyBorder="1" applyAlignment="1">
      <alignment horizontal="center" vertical="center"/>
    </xf>
    <xf numFmtId="0" fontId="100" fillId="0" borderId="99" xfId="0" applyFont="1" applyBorder="1" applyAlignment="1">
      <alignment horizontal="center" vertical="center"/>
    </xf>
    <xf numFmtId="0" fontId="100" fillId="61" borderId="98" xfId="0" applyFont="1" applyFill="1" applyBorder="1" applyAlignment="1">
      <alignment horizontal="center" vertical="center"/>
    </xf>
    <xf numFmtId="0" fontId="100" fillId="0" borderId="100" xfId="0" applyFont="1" applyBorder="1" applyAlignment="1">
      <alignment horizontal="center" vertical="center"/>
    </xf>
    <xf numFmtId="0" fontId="100" fillId="0" borderId="95" xfId="0" applyFont="1" applyBorder="1" applyAlignment="1">
      <alignment horizontal="center" vertical="center"/>
    </xf>
    <xf numFmtId="0" fontId="100" fillId="61" borderId="96" xfId="0" applyFont="1" applyFill="1" applyBorder="1" applyAlignment="1">
      <alignment horizontal="center" vertical="center"/>
    </xf>
    <xf numFmtId="0" fontId="100" fillId="0" borderId="100" xfId="0" applyFont="1" applyFill="1" applyBorder="1" applyAlignment="1">
      <alignment horizontal="center" vertical="center"/>
    </xf>
    <xf numFmtId="0" fontId="100" fillId="0" borderId="92" xfId="0" applyFont="1" applyFill="1" applyBorder="1" applyAlignment="1">
      <alignment horizontal="center" vertical="center"/>
    </xf>
    <xf numFmtId="0" fontId="100" fillId="0" borderId="99" xfId="0" applyFont="1" applyFill="1" applyBorder="1" applyAlignment="1">
      <alignment horizontal="center" vertical="center"/>
    </xf>
    <xf numFmtId="0" fontId="100" fillId="0" borderId="95" xfId="0" applyFont="1" applyFill="1" applyBorder="1" applyAlignment="1">
      <alignment horizontal="center" vertical="center"/>
    </xf>
    <xf numFmtId="165" fontId="0" fillId="0" borderId="0" xfId="0" applyNumberFormat="1"/>
    <xf numFmtId="0" fontId="73" fillId="0" borderId="0" xfId="0" applyFont="1" applyAlignment="1">
      <alignment horizontal="center" vertical="center"/>
    </xf>
    <xf numFmtId="0" fontId="73" fillId="0" borderId="0" xfId="0" applyFont="1" applyFill="1" applyAlignment="1">
      <alignment horizontal="center" vertical="center"/>
    </xf>
    <xf numFmtId="165" fontId="90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73" fillId="0" borderId="0" xfId="0" applyNumberFormat="1" applyFont="1" applyAlignment="1">
      <alignment horizontal="center" vertical="center"/>
    </xf>
    <xf numFmtId="0" fontId="100" fillId="0" borderId="97" xfId="0" applyFont="1" applyBorder="1" applyAlignment="1">
      <alignment horizontal="center" vertical="center"/>
    </xf>
    <xf numFmtId="0" fontId="70" fillId="0" borderId="0" xfId="236"/>
    <xf numFmtId="0" fontId="99" fillId="0" borderId="77" xfId="235" applyFont="1" applyFill="1" applyBorder="1" applyAlignment="1" applyProtection="1">
      <alignment horizontal="center" vertical="center"/>
    </xf>
    <xf numFmtId="0" fontId="90" fillId="0" borderId="77" xfId="236" applyFont="1" applyFill="1" applyBorder="1" applyAlignment="1">
      <alignment horizontal="center"/>
    </xf>
    <xf numFmtId="0" fontId="70" fillId="0" borderId="76" xfId="236" applyFill="1" applyBorder="1" applyAlignment="1">
      <alignment horizontal="center"/>
    </xf>
    <xf numFmtId="0" fontId="73" fillId="0" borderId="101" xfId="236" applyFont="1" applyFill="1" applyBorder="1" applyAlignment="1">
      <alignment horizontal="center" vertical="center" wrapText="1"/>
    </xf>
    <xf numFmtId="0" fontId="70" fillId="0" borderId="77" xfId="236" applyFill="1" applyBorder="1" applyAlignment="1">
      <alignment horizontal="center"/>
    </xf>
    <xf numFmtId="0" fontId="70" fillId="85" borderId="77" xfId="236" applyFill="1" applyBorder="1" applyAlignment="1">
      <alignment horizontal="center"/>
    </xf>
    <xf numFmtId="0" fontId="70" fillId="85" borderId="76" xfId="236" applyFill="1" applyBorder="1" applyAlignment="1">
      <alignment horizontal="center"/>
    </xf>
    <xf numFmtId="0" fontId="70" fillId="86" borderId="101" xfId="236" applyFill="1" applyBorder="1" applyAlignment="1">
      <alignment horizontal="center"/>
    </xf>
    <xf numFmtId="0" fontId="90" fillId="86" borderId="101" xfId="236" applyFont="1" applyFill="1" applyBorder="1" applyAlignment="1">
      <alignment horizontal="center"/>
    </xf>
    <xf numFmtId="0" fontId="73" fillId="86" borderId="101" xfId="236" applyFont="1" applyFill="1" applyBorder="1" applyAlignment="1">
      <alignment horizontal="center"/>
    </xf>
    <xf numFmtId="0" fontId="70" fillId="0" borderId="91" xfId="236" applyFill="1" applyBorder="1" applyAlignment="1">
      <alignment horizontal="center"/>
    </xf>
    <xf numFmtId="0" fontId="90" fillId="0" borderId="91" xfId="236" applyFont="1" applyFill="1" applyBorder="1" applyAlignment="1">
      <alignment horizontal="center"/>
    </xf>
    <xf numFmtId="0" fontId="70" fillId="85" borderId="91" xfId="236" applyFill="1" applyBorder="1" applyAlignment="1">
      <alignment horizontal="center"/>
    </xf>
    <xf numFmtId="0" fontId="98" fillId="85" borderId="101" xfId="236" applyFont="1" applyFill="1" applyBorder="1" applyAlignment="1">
      <alignment horizontal="center" vertical="center" wrapText="1"/>
    </xf>
    <xf numFmtId="0" fontId="73" fillId="0" borderId="101" xfId="236" applyFont="1" applyFill="1" applyBorder="1" applyAlignment="1">
      <alignment horizontal="center" vertical="center"/>
    </xf>
    <xf numFmtId="0" fontId="0" fillId="51" borderId="15" xfId="0" applyFont="1" applyFill="1" applyBorder="1" applyAlignment="1">
      <alignment horizontal="center" vertical="center"/>
    </xf>
    <xf numFmtId="0" fontId="20" fillId="87" borderId="18" xfId="0" applyFont="1" applyFill="1" applyBorder="1" applyAlignment="1">
      <alignment horizontal="center"/>
    </xf>
    <xf numFmtId="49" fontId="100" fillId="0" borderId="77" xfId="231" applyNumberFormat="1" applyFont="1" applyFill="1" applyBorder="1" applyAlignment="1">
      <alignment horizontal="center" vertical="center" wrapText="1"/>
    </xf>
    <xf numFmtId="0" fontId="101" fillId="0" borderId="40" xfId="0" applyFont="1" applyFill="1" applyBorder="1" applyAlignment="1">
      <alignment horizontal="center" vertical="center" wrapText="1"/>
    </xf>
    <xf numFmtId="0" fontId="101" fillId="0" borderId="88" xfId="0" applyFont="1" applyFill="1" applyBorder="1" applyAlignment="1">
      <alignment horizontal="center" vertical="center" wrapText="1"/>
    </xf>
    <xf numFmtId="0" fontId="101" fillId="0" borderId="93" xfId="0" applyFont="1" applyFill="1" applyBorder="1" applyAlignment="1">
      <alignment horizontal="center" vertical="center" wrapText="1"/>
    </xf>
    <xf numFmtId="0" fontId="101" fillId="0" borderId="94" xfId="0" applyFont="1" applyFill="1" applyBorder="1" applyAlignment="1">
      <alignment horizontal="center" vertical="center" wrapText="1"/>
    </xf>
    <xf numFmtId="0" fontId="96" fillId="0" borderId="88" xfId="233" applyFont="1" applyFill="1" applyBorder="1" applyAlignment="1">
      <alignment horizontal="center" vertical="center" wrapText="1"/>
    </xf>
    <xf numFmtId="165" fontId="90" fillId="0" borderId="0" xfId="0" applyNumberFormat="1" applyFont="1" applyFill="1" applyAlignment="1">
      <alignment horizontal="center" vertical="center"/>
    </xf>
    <xf numFmtId="165" fontId="73" fillId="0" borderId="0" xfId="0" applyNumberFormat="1" applyFon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165" fontId="100" fillId="0" borderId="0" xfId="0" applyNumberFormat="1" applyFont="1" applyFill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1" fontId="3" fillId="0" borderId="43" xfId="0" applyNumberFormat="1" applyFont="1" applyFill="1" applyBorder="1" applyAlignment="1">
      <alignment horizontal="center" vertical="center"/>
    </xf>
    <xf numFmtId="49" fontId="3" fillId="0" borderId="58" xfId="0" applyNumberFormat="1" applyFont="1" applyFill="1" applyBorder="1" applyAlignment="1">
      <alignment horizontal="center" vertical="center" wrapText="1"/>
    </xf>
    <xf numFmtId="49" fontId="3" fillId="0" borderId="58" xfId="0" applyNumberFormat="1" applyFont="1" applyFill="1" applyBorder="1" applyAlignment="1">
      <alignment horizontal="center" vertical="center"/>
    </xf>
    <xf numFmtId="1" fontId="3" fillId="0" borderId="58" xfId="0" applyNumberFormat="1" applyFont="1" applyFill="1" applyBorder="1" applyAlignment="1">
      <alignment horizontal="center" vertical="center"/>
    </xf>
    <xf numFmtId="49" fontId="3" fillId="0" borderId="57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65" fontId="70" fillId="0" borderId="0" xfId="0" applyNumberFormat="1" applyFont="1" applyFill="1" applyAlignment="1">
      <alignment horizontal="center" vertical="center"/>
    </xf>
    <xf numFmtId="0" fontId="96" fillId="88" borderId="89" xfId="0" applyFont="1" applyFill="1" applyBorder="1" applyAlignment="1">
      <alignment horizontal="center" vertical="center" wrapText="1"/>
    </xf>
    <xf numFmtId="0" fontId="96" fillId="88" borderId="90" xfId="0" applyFont="1" applyFill="1" applyBorder="1" applyAlignment="1">
      <alignment horizontal="center" vertical="center" wrapText="1"/>
    </xf>
    <xf numFmtId="0" fontId="96" fillId="88" borderId="88" xfId="0" applyFont="1" applyFill="1" applyBorder="1" applyAlignment="1">
      <alignment horizontal="center" vertical="center" wrapText="1"/>
    </xf>
    <xf numFmtId="0" fontId="68" fillId="0" borderId="58" xfId="104" applyFont="1" applyBorder="1" applyAlignment="1">
      <alignment horizontal="center" vertical="center"/>
    </xf>
    <xf numFmtId="0" fontId="68" fillId="0" borderId="58" xfId="103" applyFont="1" applyFill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68" fillId="0" borderId="58" xfId="0" applyFont="1" applyBorder="1" applyAlignment="1">
      <alignment horizontal="center" vertical="center"/>
    </xf>
    <xf numFmtId="1" fontId="68" fillId="0" borderId="58" xfId="104" applyNumberFormat="1" applyFont="1" applyBorder="1" applyAlignment="1">
      <alignment horizontal="center" vertical="center"/>
    </xf>
    <xf numFmtId="0" fontId="68" fillId="0" borderId="58" xfId="0" applyFont="1" applyFill="1" applyBorder="1" applyAlignment="1">
      <alignment horizontal="center" vertical="center"/>
    </xf>
    <xf numFmtId="0" fontId="13" fillId="89" borderId="15" xfId="0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58" xfId="0" applyNumberFormat="1" applyFont="1" applyBorder="1" applyAlignment="1">
      <alignment horizontal="center" vertical="center" wrapText="1"/>
    </xf>
    <xf numFmtId="49" fontId="3" fillId="0" borderId="43" xfId="0" applyNumberFormat="1" applyFont="1" applyBorder="1" applyAlignment="1">
      <alignment horizontal="center" vertical="center" wrapText="1"/>
    </xf>
    <xf numFmtId="49" fontId="3" fillId="0" borderId="43" xfId="0" applyNumberFormat="1" applyFont="1" applyBorder="1" applyAlignment="1">
      <alignment horizontal="center" vertical="center"/>
    </xf>
    <xf numFmtId="1" fontId="3" fillId="0" borderId="43" xfId="0" applyNumberFormat="1" applyFont="1" applyBorder="1" applyAlignment="1">
      <alignment horizontal="center" vertical="center"/>
    </xf>
    <xf numFmtId="0" fontId="96" fillId="88" borderId="90" xfId="230" applyFont="1" applyFill="1" applyBorder="1" applyAlignment="1">
      <alignment horizontal="center" vertical="center" wrapText="1"/>
    </xf>
    <xf numFmtId="0" fontId="70" fillId="85" borderId="11" xfId="236" applyFill="1" applyBorder="1" applyAlignment="1">
      <alignment horizontal="center"/>
    </xf>
    <xf numFmtId="0" fontId="96" fillId="89" borderId="89" xfId="0" applyFont="1" applyFill="1" applyBorder="1" applyAlignment="1">
      <alignment horizontal="center" vertical="center" wrapText="1"/>
    </xf>
    <xf numFmtId="0" fontId="96" fillId="90" borderId="89" xfId="0" applyFont="1" applyFill="1" applyBorder="1" applyAlignment="1">
      <alignment horizontal="center" vertical="center" wrapText="1"/>
    </xf>
    <xf numFmtId="0" fontId="2" fillId="90" borderId="37" xfId="0" applyFont="1" applyFill="1" applyBorder="1" applyAlignment="1">
      <alignment horizontal="left"/>
    </xf>
    <xf numFmtId="0" fontId="96" fillId="88" borderId="93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15" fillId="0" borderId="75" xfId="0" applyFont="1" applyFill="1" applyBorder="1" applyAlignment="1">
      <alignment horizontal="center" vertical="center" wrapText="1"/>
    </xf>
    <xf numFmtId="0" fontId="96" fillId="0" borderId="107" xfId="236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96" fillId="88" borderId="25" xfId="236" applyFont="1" applyFill="1" applyBorder="1" applyAlignment="1">
      <alignment horizontal="center" vertical="center" wrapText="1"/>
    </xf>
    <xf numFmtId="0" fontId="96" fillId="0" borderId="25" xfId="236" applyFont="1" applyFill="1" applyBorder="1" applyAlignment="1">
      <alignment horizontal="center" vertical="center" wrapText="1"/>
    </xf>
    <xf numFmtId="0" fontId="96" fillId="88" borderId="23" xfId="236" applyFont="1" applyFill="1" applyBorder="1" applyAlignment="1">
      <alignment horizontal="center" vertical="center" wrapText="1"/>
    </xf>
    <xf numFmtId="0" fontId="101" fillId="0" borderId="108" xfId="0" applyFont="1" applyFill="1" applyBorder="1" applyAlignment="1">
      <alignment horizontal="center" vertical="center" wrapText="1"/>
    </xf>
    <xf numFmtId="0" fontId="15" fillId="88" borderId="49" xfId="0" applyFont="1" applyFill="1" applyBorder="1" applyAlignment="1">
      <alignment horizontal="center" vertical="center" wrapText="1"/>
    </xf>
    <xf numFmtId="0" fontId="15" fillId="88" borderId="40" xfId="0" applyFont="1" applyFill="1" applyBorder="1" applyAlignment="1">
      <alignment horizontal="center" vertical="center" wrapText="1"/>
    </xf>
    <xf numFmtId="0" fontId="2" fillId="48" borderId="52" xfId="0" applyFont="1" applyFill="1" applyBorder="1" applyAlignment="1">
      <alignment horizontal="center" vertical="center" wrapText="1"/>
    </xf>
    <xf numFmtId="0" fontId="15" fillId="0" borderId="108" xfId="0" applyFont="1" applyFill="1" applyBorder="1" applyAlignment="1">
      <alignment horizontal="center" vertical="center" wrapText="1"/>
    </xf>
    <xf numFmtId="0" fontId="2" fillId="48" borderId="39" xfId="0" applyFont="1" applyFill="1" applyBorder="1" applyAlignment="1">
      <alignment horizontal="center" vertical="center" wrapText="1"/>
    </xf>
    <xf numFmtId="0" fontId="96" fillId="0" borderId="108" xfId="236" applyFont="1" applyFill="1" applyBorder="1" applyAlignment="1">
      <alignment horizontal="center" vertical="center" wrapText="1"/>
    </xf>
    <xf numFmtId="0" fontId="15" fillId="0" borderId="60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96" fillId="88" borderId="109" xfId="0" applyFont="1" applyFill="1" applyBorder="1" applyAlignment="1">
      <alignment horizontal="center" vertical="center" wrapText="1"/>
    </xf>
    <xf numFmtId="0" fontId="15" fillId="0" borderId="54" xfId="0" applyFont="1" applyFill="1" applyBorder="1" applyAlignment="1">
      <alignment horizontal="center" vertical="center" wrapText="1"/>
    </xf>
    <xf numFmtId="0" fontId="2" fillId="49" borderId="52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15" fillId="49" borderId="25" xfId="0" applyFont="1" applyFill="1" applyBorder="1" applyAlignment="1">
      <alignment horizontal="center" vertical="center" wrapText="1"/>
    </xf>
    <xf numFmtId="0" fontId="96" fillId="0" borderId="109" xfId="0" applyFont="1" applyFill="1" applyBorder="1" applyAlignment="1">
      <alignment horizontal="center" vertical="center" wrapText="1"/>
    </xf>
    <xf numFmtId="0" fontId="96" fillId="0" borderId="107" xfId="0" applyFont="1" applyFill="1" applyBorder="1" applyAlignment="1">
      <alignment horizontal="center" vertical="center" wrapText="1"/>
    </xf>
    <xf numFmtId="0" fontId="70" fillId="0" borderId="11" xfId="236" applyFill="1" applyBorder="1" applyAlignment="1">
      <alignment horizontal="center"/>
    </xf>
    <xf numFmtId="0" fontId="19" fillId="0" borderId="0" xfId="0" applyFont="1"/>
    <xf numFmtId="0" fontId="102" fillId="0" borderId="0" xfId="236" applyFont="1"/>
    <xf numFmtId="0" fontId="4" fillId="0" borderId="39" xfId="0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left"/>
    </xf>
    <xf numFmtId="49" fontId="0" fillId="0" borderId="43" xfId="0" applyNumberFormat="1" applyFont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13" fillId="0" borderId="58" xfId="0" applyNumberFormat="1" applyFont="1" applyFill="1" applyBorder="1" applyAlignment="1">
      <alignment horizontal="center" vertical="center"/>
    </xf>
    <xf numFmtId="49" fontId="3" fillId="0" borderId="57" xfId="0" applyNumberFormat="1" applyFont="1" applyBorder="1" applyAlignment="1" applyProtection="1">
      <alignment horizontal="center" vertical="center" wrapText="1"/>
      <protection locked="0"/>
    </xf>
    <xf numFmtId="49" fontId="3" fillId="0" borderId="43" xfId="0" applyNumberFormat="1" applyFont="1" applyBorder="1" applyAlignment="1">
      <alignment horizontal="center" vertical="center" wrapText="1"/>
    </xf>
    <xf numFmtId="49" fontId="3" fillId="0" borderId="43" xfId="0" applyNumberFormat="1" applyFont="1" applyBorder="1" applyAlignment="1">
      <alignment horizontal="center" vertical="center"/>
    </xf>
    <xf numFmtId="1" fontId="3" fillId="0" borderId="43" xfId="0" applyNumberFormat="1" applyFont="1" applyBorder="1" applyAlignment="1">
      <alignment horizontal="center" vertical="center"/>
    </xf>
    <xf numFmtId="49" fontId="2" fillId="0" borderId="66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19" fillId="0" borderId="43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19" fillId="0" borderId="43" xfId="0" applyNumberFormat="1" applyFont="1" applyFill="1" applyBorder="1" applyAlignment="1">
      <alignment horizontal="center" vertical="center"/>
    </xf>
    <xf numFmtId="0" fontId="3" fillId="0" borderId="57" xfId="0" applyFont="1" applyBorder="1" applyAlignment="1" applyProtection="1">
      <alignment horizontal="center" vertical="center"/>
      <protection locked="0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0" fillId="0" borderId="57" xfId="0" applyNumberFormat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>
      <alignment horizontal="center" vertical="center" wrapText="1"/>
    </xf>
    <xf numFmtId="0" fontId="96" fillId="0" borderId="90" xfId="0" applyFont="1" applyFill="1" applyBorder="1" applyAlignment="1">
      <alignment horizontal="center" vertical="center" wrapText="1"/>
    </xf>
    <xf numFmtId="0" fontId="96" fillId="0" borderId="23" xfId="236" applyFont="1" applyFill="1" applyBorder="1" applyAlignment="1">
      <alignment horizontal="center" vertical="center" wrapText="1"/>
    </xf>
    <xf numFmtId="0" fontId="70" fillId="0" borderId="11" xfId="236" applyBorder="1"/>
    <xf numFmtId="49" fontId="22" fillId="0" borderId="11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>
      <alignment horizontal="center" vertical="center"/>
    </xf>
    <xf numFmtId="0" fontId="70" fillId="0" borderId="12" xfId="236" applyBorder="1"/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70" fillId="0" borderId="13" xfId="236" applyBorder="1"/>
    <xf numFmtId="0" fontId="70" fillId="0" borderId="10" xfId="236" applyBorder="1"/>
    <xf numFmtId="49" fontId="22" fillId="0" borderId="67" xfId="0" applyNumberFormat="1" applyFont="1" applyFill="1" applyBorder="1" applyAlignment="1">
      <alignment horizontal="center" vertical="center" wrapText="1"/>
    </xf>
    <xf numFmtId="1" fontId="20" fillId="52" borderId="40" xfId="0" applyNumberFormat="1" applyFont="1" applyFill="1" applyBorder="1" applyAlignment="1">
      <alignment horizontal="center" vertical="center"/>
    </xf>
    <xf numFmtId="1" fontId="20" fillId="52" borderId="56" xfId="0" applyNumberFormat="1" applyFont="1" applyFill="1" applyBorder="1" applyAlignment="1">
      <alignment horizontal="center" vertical="center"/>
    </xf>
    <xf numFmtId="0" fontId="20" fillId="87" borderId="104" xfId="0" applyFont="1" applyFill="1" applyBorder="1" applyAlignment="1">
      <alignment horizontal="center"/>
    </xf>
    <xf numFmtId="0" fontId="2" fillId="51" borderId="22" xfId="0" applyFont="1" applyFill="1" applyBorder="1" applyAlignment="1">
      <alignment horizontal="center" vertical="center"/>
    </xf>
    <xf numFmtId="0" fontId="2" fillId="53" borderId="22" xfId="0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43" xfId="0" applyNumberFormat="1" applyFont="1" applyFill="1" applyBorder="1" applyAlignment="1">
      <alignment horizontal="center" vertical="center" wrapText="1"/>
    </xf>
    <xf numFmtId="1" fontId="3" fillId="0" borderId="43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22" fillId="0" borderId="66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/>
    </xf>
    <xf numFmtId="49" fontId="3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25" fillId="47" borderId="23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15" fillId="48" borderId="25" xfId="0" applyFont="1" applyFill="1" applyBorder="1" applyAlignment="1">
      <alignment horizontal="center" vertical="center" wrapText="1"/>
    </xf>
    <xf numFmtId="0" fontId="70" fillId="0" borderId="27" xfId="236" applyBorder="1"/>
    <xf numFmtId="0" fontId="70" fillId="0" borderId="28" xfId="236" applyBorder="1"/>
    <xf numFmtId="0" fontId="17" fillId="47" borderId="41" xfId="0" applyFont="1" applyFill="1" applyBorder="1" applyAlignment="1">
      <alignment horizontal="center"/>
    </xf>
    <xf numFmtId="0" fontId="17" fillId="47" borderId="73" xfId="0" applyFont="1" applyFill="1" applyBorder="1" applyAlignment="1">
      <alignment horizontal="center"/>
    </xf>
    <xf numFmtId="0" fontId="17" fillId="47" borderId="44" xfId="0" applyFont="1" applyFill="1" applyBorder="1" applyAlignment="1">
      <alignment horizontal="center"/>
    </xf>
    <xf numFmtId="0" fontId="17" fillId="47" borderId="46" xfId="0" applyFont="1" applyFill="1" applyBorder="1" applyAlignment="1">
      <alignment horizontal="center"/>
    </xf>
    <xf numFmtId="0" fontId="17" fillId="49" borderId="41" xfId="0" applyFont="1" applyFill="1" applyBorder="1" applyAlignment="1">
      <alignment horizontal="center"/>
    </xf>
    <xf numFmtId="0" fontId="17" fillId="49" borderId="73" xfId="0" applyFont="1" applyFill="1" applyBorder="1" applyAlignment="1">
      <alignment horizontal="center"/>
    </xf>
    <xf numFmtId="0" fontId="2" fillId="49" borderId="45" xfId="0" applyFont="1" applyFill="1" applyBorder="1" applyAlignment="1">
      <alignment horizontal="center"/>
    </xf>
    <xf numFmtId="0" fontId="2" fillId="49" borderId="73" xfId="0" applyFont="1" applyFill="1" applyBorder="1" applyAlignment="1">
      <alignment horizontal="center"/>
    </xf>
    <xf numFmtId="0" fontId="2" fillId="52" borderId="28" xfId="0" applyFont="1" applyFill="1" applyBorder="1" applyAlignment="1">
      <alignment horizontal="center" vertical="center" wrapText="1"/>
    </xf>
    <xf numFmtId="0" fontId="2" fillId="52" borderId="10" xfId="0" applyFont="1" applyFill="1" applyBorder="1" applyAlignment="1">
      <alignment horizontal="center" vertical="center"/>
    </xf>
    <xf numFmtId="0" fontId="17" fillId="0" borderId="41" xfId="0" applyFont="1" applyFill="1" applyBorder="1" applyAlignment="1">
      <alignment horizontal="center" wrapText="1"/>
    </xf>
    <xf numFmtId="0" fontId="17" fillId="0" borderId="48" xfId="0" applyFont="1" applyFill="1" applyBorder="1" applyAlignment="1">
      <alignment horizontal="center" wrapText="1"/>
    </xf>
    <xf numFmtId="0" fontId="17" fillId="0" borderId="51" xfId="0" applyFont="1" applyFill="1" applyBorder="1" applyAlignment="1">
      <alignment horizontal="center" wrapText="1"/>
    </xf>
    <xf numFmtId="0" fontId="13" fillId="53" borderId="41" xfId="0" applyFont="1" applyFill="1" applyBorder="1" applyAlignment="1">
      <alignment horizontal="center"/>
    </xf>
    <xf numFmtId="0" fontId="13" fillId="53" borderId="51" xfId="0" applyFont="1" applyFill="1" applyBorder="1" applyAlignment="1">
      <alignment horizontal="center"/>
    </xf>
    <xf numFmtId="0" fontId="17" fillId="53" borderId="71" xfId="0" applyFont="1" applyFill="1" applyBorder="1" applyAlignment="1">
      <alignment horizontal="center"/>
    </xf>
    <xf numFmtId="0" fontId="17" fillId="53" borderId="50" xfId="0" applyFont="1" applyFill="1" applyBorder="1" applyAlignment="1">
      <alignment horizontal="center"/>
    </xf>
    <xf numFmtId="0" fontId="6" fillId="48" borderId="35" xfId="0" applyFont="1" applyFill="1" applyBorder="1" applyAlignment="1">
      <alignment horizontal="center" vertical="center"/>
    </xf>
    <xf numFmtId="0" fontId="6" fillId="48" borderId="56" xfId="0" applyFont="1" applyFill="1" applyBorder="1" applyAlignment="1">
      <alignment horizontal="center" vertical="center"/>
    </xf>
    <xf numFmtId="0" fontId="22" fillId="48" borderId="64" xfId="0" applyFont="1" applyFill="1" applyBorder="1" applyAlignment="1">
      <alignment horizontal="center" vertical="center" textRotation="90" wrapText="1"/>
    </xf>
    <xf numFmtId="0" fontId="22" fillId="48" borderId="72" xfId="0" applyFont="1" applyFill="1" applyBorder="1" applyAlignment="1">
      <alignment horizontal="center" vertical="center" textRotation="90" wrapText="1"/>
    </xf>
    <xf numFmtId="0" fontId="22" fillId="48" borderId="71" xfId="0" applyFont="1" applyFill="1" applyBorder="1" applyAlignment="1">
      <alignment horizontal="center" vertical="center" textRotation="90" wrapText="1"/>
    </xf>
    <xf numFmtId="0" fontId="4" fillId="52" borderId="0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 textRotation="90"/>
    </xf>
    <xf numFmtId="0" fontId="2" fillId="0" borderId="53" xfId="0" applyFont="1" applyFill="1" applyBorder="1" applyAlignment="1">
      <alignment horizontal="center" vertical="center" textRotation="90"/>
    </xf>
    <xf numFmtId="0" fontId="2" fillId="0" borderId="60" xfId="0" applyFont="1" applyFill="1" applyBorder="1" applyAlignment="1">
      <alignment horizontal="center" vertical="center" textRotation="90"/>
    </xf>
    <xf numFmtId="0" fontId="17" fillId="47" borderId="37" xfId="0" applyFont="1" applyFill="1" applyBorder="1" applyAlignment="1">
      <alignment horizontal="center" vertical="center"/>
    </xf>
    <xf numFmtId="0" fontId="17" fillId="47" borderId="40" xfId="0" applyFont="1" applyFill="1" applyBorder="1" applyAlignment="1">
      <alignment horizontal="center" vertical="center"/>
    </xf>
    <xf numFmtId="0" fontId="17" fillId="48" borderId="37" xfId="0" applyFont="1" applyFill="1" applyBorder="1" applyAlignment="1">
      <alignment horizontal="center" vertical="center"/>
    </xf>
    <xf numFmtId="0" fontId="17" fillId="48" borderId="40" xfId="0" applyFont="1" applyFill="1" applyBorder="1" applyAlignment="1">
      <alignment horizontal="center" vertical="center"/>
    </xf>
    <xf numFmtId="0" fontId="22" fillId="48" borderId="37" xfId="0" applyFont="1" applyFill="1" applyBorder="1" applyAlignment="1">
      <alignment horizontal="center" vertical="center"/>
    </xf>
    <xf numFmtId="0" fontId="22" fillId="48" borderId="40" xfId="0" applyFont="1" applyFill="1" applyBorder="1" applyAlignment="1">
      <alignment horizontal="center" vertical="center"/>
    </xf>
    <xf numFmtId="0" fontId="2" fillId="46" borderId="41" xfId="0" applyFont="1" applyFill="1" applyBorder="1" applyAlignment="1">
      <alignment horizontal="center"/>
    </xf>
    <xf numFmtId="0" fontId="2" fillId="46" borderId="51" xfId="0" applyFont="1" applyFill="1" applyBorder="1" applyAlignment="1">
      <alignment horizontal="center"/>
    </xf>
    <xf numFmtId="0" fontId="10" fillId="53" borderId="41" xfId="0" applyFont="1" applyFill="1" applyBorder="1" applyAlignment="1">
      <alignment horizontal="center"/>
    </xf>
    <xf numFmtId="0" fontId="10" fillId="53" borderId="51" xfId="0" applyFont="1" applyFill="1" applyBorder="1" applyAlignment="1">
      <alignment horizontal="center"/>
    </xf>
    <xf numFmtId="0" fontId="22" fillId="49" borderId="37" xfId="0" applyFont="1" applyFill="1" applyBorder="1" applyAlignment="1">
      <alignment horizontal="center" vertical="center"/>
    </xf>
    <xf numFmtId="0" fontId="22" fillId="49" borderId="40" xfId="0" applyFont="1" applyFill="1" applyBorder="1" applyAlignment="1">
      <alignment horizontal="center" vertical="center"/>
    </xf>
    <xf numFmtId="0" fontId="22" fillId="56" borderId="37" xfId="0" applyFont="1" applyFill="1" applyBorder="1" applyAlignment="1">
      <alignment horizontal="center" vertical="center"/>
    </xf>
    <xf numFmtId="0" fontId="22" fillId="56" borderId="40" xfId="0" applyFont="1" applyFill="1" applyBorder="1" applyAlignment="1">
      <alignment horizontal="center" vertical="center"/>
    </xf>
    <xf numFmtId="0" fontId="22" fillId="57" borderId="37" xfId="0" applyFont="1" applyFill="1" applyBorder="1" applyAlignment="1">
      <alignment horizontal="center" vertical="center"/>
    </xf>
    <xf numFmtId="0" fontId="22" fillId="57" borderId="40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 textRotation="90" wrapText="1"/>
    </xf>
    <xf numFmtId="0" fontId="6" fillId="0" borderId="53" xfId="0" applyFont="1" applyFill="1" applyBorder="1" applyAlignment="1">
      <alignment horizontal="center" vertical="center" textRotation="90"/>
    </xf>
    <xf numFmtId="0" fontId="6" fillId="0" borderId="60" xfId="0" applyFont="1" applyFill="1" applyBorder="1" applyAlignment="1">
      <alignment horizontal="center" vertical="center" textRotation="90"/>
    </xf>
    <xf numFmtId="49" fontId="11" fillId="57" borderId="65" xfId="0" applyNumberFormat="1" applyFont="1" applyFill="1" applyBorder="1" applyAlignment="1">
      <alignment horizontal="center" vertical="center" wrapText="1"/>
    </xf>
    <xf numFmtId="49" fontId="11" fillId="57" borderId="50" xfId="0" applyNumberFormat="1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/>
    </xf>
    <xf numFmtId="0" fontId="21" fillId="0" borderId="48" xfId="0" applyFont="1" applyFill="1" applyBorder="1" applyAlignment="1">
      <alignment horizontal="center"/>
    </xf>
    <xf numFmtId="0" fontId="21" fillId="0" borderId="51" xfId="0" applyFont="1" applyFill="1" applyBorder="1" applyAlignment="1">
      <alignment horizontal="center"/>
    </xf>
    <xf numFmtId="0" fontId="49" fillId="51" borderId="0" xfId="0" applyFont="1" applyFill="1" applyBorder="1" applyAlignment="1">
      <alignment horizontal="center" vertical="center"/>
    </xf>
    <xf numFmtId="0" fontId="4" fillId="51" borderId="0" xfId="0" applyFont="1" applyFill="1" applyBorder="1" applyAlignment="1">
      <alignment horizontal="center" vertical="center"/>
    </xf>
    <xf numFmtId="0" fontId="4" fillId="48" borderId="0" xfId="0" applyFont="1" applyFill="1" applyBorder="1" applyAlignment="1">
      <alignment horizontal="center" vertical="center"/>
    </xf>
    <xf numFmtId="0" fontId="6" fillId="57" borderId="35" xfId="0" applyFont="1" applyFill="1" applyBorder="1" applyAlignment="1">
      <alignment horizontal="center" vertical="center"/>
    </xf>
    <xf numFmtId="0" fontId="6" fillId="57" borderId="56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/>
    </xf>
    <xf numFmtId="0" fontId="18" fillId="0" borderId="48" xfId="0" applyFont="1" applyFill="1" applyBorder="1" applyAlignment="1">
      <alignment horizontal="center"/>
    </xf>
    <xf numFmtId="0" fontId="18" fillId="0" borderId="51" xfId="0" applyFont="1" applyFill="1" applyBorder="1" applyAlignment="1">
      <alignment horizontal="center"/>
    </xf>
    <xf numFmtId="0" fontId="4" fillId="57" borderId="0" xfId="0" applyFont="1" applyFill="1" applyAlignment="1">
      <alignment horizontal="center" vertical="center"/>
    </xf>
    <xf numFmtId="0" fontId="49" fillId="55" borderId="0" xfId="0" applyFont="1" applyFill="1" applyBorder="1" applyAlignment="1">
      <alignment horizontal="center" vertical="center"/>
    </xf>
    <xf numFmtId="0" fontId="49" fillId="58" borderId="0" xfId="0" applyFont="1" applyFill="1" applyBorder="1" applyAlignment="1">
      <alignment horizontal="center" vertical="center"/>
    </xf>
    <xf numFmtId="0" fontId="4" fillId="53" borderId="15" xfId="0" applyFont="1" applyFill="1" applyBorder="1" applyAlignment="1">
      <alignment horizontal="center" vertical="center" textRotation="90"/>
    </xf>
    <xf numFmtId="0" fontId="4" fillId="53" borderId="16" xfId="0" applyFont="1" applyFill="1" applyBorder="1" applyAlignment="1">
      <alignment horizontal="center" vertical="center" textRotation="90"/>
    </xf>
    <xf numFmtId="0" fontId="24" fillId="52" borderId="26" xfId="0" applyFont="1" applyFill="1" applyBorder="1" applyAlignment="1">
      <alignment horizontal="center" vertical="center"/>
    </xf>
    <xf numFmtId="0" fontId="24" fillId="52" borderId="27" xfId="0" applyFont="1" applyFill="1" applyBorder="1" applyAlignment="1">
      <alignment horizontal="center" vertical="center"/>
    </xf>
    <xf numFmtId="0" fontId="24" fillId="52" borderId="16" xfId="0" applyFont="1" applyFill="1" applyBorder="1" applyAlignment="1">
      <alignment horizontal="center" vertical="center"/>
    </xf>
    <xf numFmtId="0" fontId="24" fillId="52" borderId="13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 textRotation="90"/>
    </xf>
    <xf numFmtId="0" fontId="6" fillId="0" borderId="64" xfId="0" applyFont="1" applyFill="1" applyBorder="1" applyAlignment="1">
      <alignment horizontal="center" vertical="center" textRotation="90"/>
    </xf>
    <xf numFmtId="0" fontId="6" fillId="0" borderId="72" xfId="0" applyFont="1" applyFill="1" applyBorder="1" applyAlignment="1">
      <alignment horizontal="center" vertical="center" textRotation="90"/>
    </xf>
    <xf numFmtId="0" fontId="6" fillId="0" borderId="71" xfId="0" applyFont="1" applyFill="1" applyBorder="1" applyAlignment="1">
      <alignment horizontal="center" vertical="center" textRotation="90"/>
    </xf>
    <xf numFmtId="0" fontId="4" fillId="49" borderId="49" xfId="0" applyFont="1" applyFill="1" applyBorder="1" applyAlignment="1">
      <alignment horizontal="center" vertical="center" textRotation="90"/>
    </xf>
    <xf numFmtId="0" fontId="4" fillId="49" borderId="40" xfId="0" applyFont="1" applyFill="1" applyBorder="1" applyAlignment="1">
      <alignment horizontal="center" vertical="center" textRotation="90"/>
    </xf>
    <xf numFmtId="0" fontId="4" fillId="49" borderId="21" xfId="0" applyFont="1" applyFill="1" applyBorder="1" applyAlignment="1">
      <alignment horizontal="center" vertical="center" textRotation="90"/>
    </xf>
    <xf numFmtId="0" fontId="4" fillId="49" borderId="24" xfId="0" applyFont="1" applyFill="1" applyBorder="1" applyAlignment="1">
      <alignment horizontal="center" vertical="center" textRotation="90"/>
    </xf>
    <xf numFmtId="0" fontId="4" fillId="49" borderId="12" xfId="0" applyFont="1" applyFill="1" applyBorder="1" applyAlignment="1">
      <alignment horizontal="center" vertical="center" textRotation="90"/>
    </xf>
    <xf numFmtId="0" fontId="4" fillId="49" borderId="10" xfId="0" applyFont="1" applyFill="1" applyBorder="1" applyAlignment="1">
      <alignment horizontal="center" vertical="center" textRotation="90"/>
    </xf>
    <xf numFmtId="0" fontId="6" fillId="0" borderId="26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2" fillId="49" borderId="48" xfId="0" applyFont="1" applyFill="1" applyBorder="1" applyAlignment="1">
      <alignment horizontal="center" vertical="center"/>
    </xf>
    <xf numFmtId="0" fontId="17" fillId="56" borderId="37" xfId="0" applyFont="1" applyFill="1" applyBorder="1" applyAlignment="1">
      <alignment horizontal="center" vertical="center"/>
    </xf>
    <xf numFmtId="0" fontId="17" fillId="56" borderId="40" xfId="0" applyFont="1" applyFill="1" applyBorder="1" applyAlignment="1">
      <alignment horizontal="center" vertical="center"/>
    </xf>
    <xf numFmtId="0" fontId="17" fillId="57" borderId="37" xfId="0" applyFont="1" applyFill="1" applyBorder="1" applyAlignment="1">
      <alignment horizontal="center" vertical="center"/>
    </xf>
    <xf numFmtId="0" fontId="17" fillId="57" borderId="4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56" borderId="35" xfId="0" applyFont="1" applyFill="1" applyBorder="1" applyAlignment="1">
      <alignment horizontal="center" vertical="center"/>
    </xf>
    <xf numFmtId="0" fontId="6" fillId="56" borderId="56" xfId="0" applyFont="1" applyFill="1" applyBorder="1" applyAlignment="1">
      <alignment horizontal="center" vertical="center"/>
    </xf>
    <xf numFmtId="0" fontId="17" fillId="57" borderId="0" xfId="0" applyFont="1" applyFill="1" applyAlignment="1">
      <alignment horizontal="center" vertical="center" wrapText="1"/>
    </xf>
    <xf numFmtId="0" fontId="6" fillId="47" borderId="35" xfId="0" applyFont="1" applyFill="1" applyBorder="1" applyAlignment="1">
      <alignment horizontal="center" vertical="center"/>
    </xf>
    <xf numFmtId="0" fontId="6" fillId="47" borderId="56" xfId="0" applyFont="1" applyFill="1" applyBorder="1" applyAlignment="1">
      <alignment horizontal="center" vertical="center"/>
    </xf>
    <xf numFmtId="0" fontId="4" fillId="46" borderId="12" xfId="0" applyFont="1" applyFill="1" applyBorder="1" applyAlignment="1">
      <alignment horizontal="center" vertical="center" textRotation="90"/>
    </xf>
    <xf numFmtId="0" fontId="4" fillId="46" borderId="10" xfId="0" applyFont="1" applyFill="1" applyBorder="1" applyAlignment="1">
      <alignment horizontal="center" vertical="center" textRotation="90"/>
    </xf>
    <xf numFmtId="0" fontId="4" fillId="47" borderId="0" xfId="0" applyFont="1" applyFill="1" applyBorder="1" applyAlignment="1">
      <alignment horizontal="center" vertical="center"/>
    </xf>
    <xf numFmtId="0" fontId="49" fillId="0" borderId="35" xfId="0" applyFont="1" applyFill="1" applyBorder="1" applyAlignment="1">
      <alignment horizontal="center"/>
    </xf>
    <xf numFmtId="0" fontId="49" fillId="0" borderId="56" xfId="0" applyFont="1" applyFill="1" applyBorder="1" applyAlignment="1">
      <alignment horizontal="center"/>
    </xf>
    <xf numFmtId="0" fontId="22" fillId="47" borderId="37" xfId="0" applyFont="1" applyFill="1" applyBorder="1" applyAlignment="1">
      <alignment horizontal="center" vertical="center"/>
    </xf>
    <xf numFmtId="0" fontId="22" fillId="47" borderId="40" xfId="0" applyFont="1" applyFill="1" applyBorder="1" applyAlignment="1">
      <alignment horizontal="center" vertical="center"/>
    </xf>
    <xf numFmtId="0" fontId="6" fillId="50" borderId="35" xfId="0" applyFont="1" applyFill="1" applyBorder="1" applyAlignment="1">
      <alignment horizontal="center" vertical="center"/>
    </xf>
    <xf numFmtId="0" fontId="6" fillId="50" borderId="56" xfId="0" applyFont="1" applyFill="1" applyBorder="1" applyAlignment="1">
      <alignment horizontal="center" vertical="center"/>
    </xf>
    <xf numFmtId="0" fontId="17" fillId="50" borderId="37" xfId="0" applyFont="1" applyFill="1" applyBorder="1" applyAlignment="1">
      <alignment horizontal="center" vertical="center"/>
    </xf>
    <xf numFmtId="0" fontId="17" fillId="50" borderId="40" xfId="0" applyFont="1" applyFill="1" applyBorder="1" applyAlignment="1">
      <alignment horizontal="center" vertical="center"/>
    </xf>
    <xf numFmtId="0" fontId="17" fillId="49" borderId="37" xfId="0" applyFont="1" applyFill="1" applyBorder="1" applyAlignment="1">
      <alignment horizontal="center" vertical="center"/>
    </xf>
    <xf numFmtId="0" fontId="17" fillId="49" borderId="40" xfId="0" applyFont="1" applyFill="1" applyBorder="1" applyAlignment="1">
      <alignment horizontal="center" vertical="center"/>
    </xf>
    <xf numFmtId="0" fontId="22" fillId="50" borderId="37" xfId="0" applyFont="1" applyFill="1" applyBorder="1" applyAlignment="1">
      <alignment horizontal="center" vertical="center"/>
    </xf>
    <xf numFmtId="0" fontId="22" fillId="50" borderId="40" xfId="0" applyFont="1" applyFill="1" applyBorder="1" applyAlignment="1">
      <alignment horizontal="center" vertical="center"/>
    </xf>
    <xf numFmtId="0" fontId="6" fillId="49" borderId="35" xfId="0" applyFont="1" applyFill="1" applyBorder="1" applyAlignment="1">
      <alignment horizontal="center" vertical="center"/>
    </xf>
    <xf numFmtId="0" fontId="6" fillId="49" borderId="56" xfId="0" applyFont="1" applyFill="1" applyBorder="1" applyAlignment="1">
      <alignment horizontal="center" vertical="center"/>
    </xf>
    <xf numFmtId="0" fontId="6" fillId="51" borderId="104" xfId="0" applyFont="1" applyFill="1" applyBorder="1" applyAlignment="1">
      <alignment horizontal="center" vertical="center" textRotation="90" wrapText="1"/>
    </xf>
    <xf numFmtId="0" fontId="6" fillId="51" borderId="47" xfId="0" applyFont="1" applyFill="1" applyBorder="1" applyAlignment="1">
      <alignment horizontal="center" vertical="center" textRotation="90" wrapText="1"/>
    </xf>
    <xf numFmtId="0" fontId="18" fillId="56" borderId="105" xfId="0" applyFont="1" applyFill="1" applyBorder="1" applyAlignment="1">
      <alignment horizontal="center" vertical="center"/>
    </xf>
    <xf numFmtId="0" fontId="18" fillId="56" borderId="65" xfId="0" applyFont="1" applyFill="1" applyBorder="1" applyAlignment="1">
      <alignment horizontal="center" vertical="center"/>
    </xf>
    <xf numFmtId="0" fontId="18" fillId="56" borderId="31" xfId="0" applyFont="1" applyFill="1" applyBorder="1" applyAlignment="1">
      <alignment horizontal="center" vertical="center"/>
    </xf>
    <xf numFmtId="0" fontId="18" fillId="56" borderId="49" xfId="0" applyFont="1" applyFill="1" applyBorder="1" applyAlignment="1">
      <alignment horizontal="center" vertical="center"/>
    </xf>
    <xf numFmtId="0" fontId="18" fillId="56" borderId="39" xfId="0" applyFont="1" applyFill="1" applyBorder="1" applyAlignment="1">
      <alignment horizontal="center" vertical="center"/>
    </xf>
    <xf numFmtId="0" fontId="18" fillId="56" borderId="106" xfId="0" applyFont="1" applyFill="1" applyBorder="1" applyAlignment="1">
      <alignment horizontal="center" vertical="center"/>
    </xf>
    <xf numFmtId="0" fontId="18" fillId="56" borderId="75" xfId="0" applyFont="1" applyFill="1" applyBorder="1" applyAlignment="1">
      <alignment horizontal="center" vertical="center"/>
    </xf>
    <xf numFmtId="0" fontId="18" fillId="56" borderId="70" xfId="0" applyFont="1" applyFill="1" applyBorder="1" applyAlignment="1">
      <alignment horizontal="center" vertical="center"/>
    </xf>
    <xf numFmtId="0" fontId="18" fillId="51" borderId="105" xfId="0" applyFont="1" applyFill="1" applyBorder="1" applyAlignment="1">
      <alignment horizontal="center" vertical="center"/>
    </xf>
    <xf numFmtId="0" fontId="18" fillId="51" borderId="65" xfId="0" applyFont="1" applyFill="1" applyBorder="1" applyAlignment="1">
      <alignment horizontal="center" vertical="center"/>
    </xf>
    <xf numFmtId="0" fontId="18" fillId="51" borderId="31" xfId="0" applyFont="1" applyFill="1" applyBorder="1" applyAlignment="1">
      <alignment horizontal="center" vertical="center"/>
    </xf>
    <xf numFmtId="0" fontId="18" fillId="51" borderId="49" xfId="0" applyFont="1" applyFill="1" applyBorder="1" applyAlignment="1">
      <alignment horizontal="center" vertical="center"/>
    </xf>
    <xf numFmtId="0" fontId="18" fillId="51" borderId="39" xfId="0" applyFont="1" applyFill="1" applyBorder="1" applyAlignment="1">
      <alignment horizontal="center" vertical="center"/>
    </xf>
    <xf numFmtId="0" fontId="18" fillId="51" borderId="106" xfId="0" applyFont="1" applyFill="1" applyBorder="1" applyAlignment="1">
      <alignment horizontal="center" vertical="center"/>
    </xf>
    <xf numFmtId="0" fontId="18" fillId="51" borderId="75" xfId="0" applyFont="1" applyFill="1" applyBorder="1" applyAlignment="1">
      <alignment horizontal="center" vertical="center"/>
    </xf>
    <xf numFmtId="0" fontId="18" fillId="51" borderId="70" xfId="0" applyFont="1" applyFill="1" applyBorder="1" applyAlignment="1">
      <alignment horizontal="center" vertical="center"/>
    </xf>
    <xf numFmtId="0" fontId="18" fillId="56" borderId="66" xfId="0" applyFont="1" applyFill="1" applyBorder="1" applyAlignment="1">
      <alignment horizontal="center" vertical="center"/>
    </xf>
    <xf numFmtId="0" fontId="18" fillId="56" borderId="43" xfId="0" applyFont="1" applyFill="1" applyBorder="1" applyAlignment="1">
      <alignment horizontal="center" vertical="center"/>
    </xf>
    <xf numFmtId="0" fontId="18" fillId="51" borderId="66" xfId="0" applyFont="1" applyFill="1" applyBorder="1" applyAlignment="1">
      <alignment horizontal="center" vertical="center"/>
    </xf>
    <xf numFmtId="0" fontId="18" fillId="51" borderId="43" xfId="0" applyFont="1" applyFill="1" applyBorder="1" applyAlignment="1">
      <alignment horizontal="center" vertical="center"/>
    </xf>
    <xf numFmtId="0" fontId="6" fillId="56" borderId="104" xfId="0" applyFont="1" applyFill="1" applyBorder="1" applyAlignment="1">
      <alignment horizontal="center" vertical="center" textRotation="90" wrapText="1"/>
    </xf>
    <xf numFmtId="0" fontId="6" fillId="56" borderId="47" xfId="0" applyFont="1" applyFill="1" applyBorder="1" applyAlignment="1">
      <alignment horizontal="center" vertical="center" textRotation="90" wrapText="1"/>
    </xf>
    <xf numFmtId="0" fontId="18" fillId="51" borderId="27" xfId="0" applyFont="1" applyFill="1" applyBorder="1" applyAlignment="1">
      <alignment horizontal="center" vertical="center"/>
    </xf>
    <xf numFmtId="0" fontId="18" fillId="51" borderId="11" xfId="0" applyFont="1" applyFill="1" applyBorder="1" applyAlignment="1">
      <alignment horizontal="center" vertical="center"/>
    </xf>
    <xf numFmtId="0" fontId="6" fillId="51" borderId="26" xfId="0" applyFont="1" applyFill="1" applyBorder="1" applyAlignment="1">
      <alignment horizontal="center" vertical="center" textRotation="90" wrapText="1"/>
    </xf>
    <xf numFmtId="0" fontId="6" fillId="51" borderId="15" xfId="0" applyFont="1" applyFill="1" applyBorder="1" applyAlignment="1">
      <alignment horizontal="center" vertical="center" textRotation="90"/>
    </xf>
    <xf numFmtId="0" fontId="6" fillId="48" borderId="41" xfId="0" applyFont="1" applyFill="1" applyBorder="1" applyAlignment="1">
      <alignment horizontal="center" vertical="center" wrapText="1"/>
    </xf>
    <xf numFmtId="0" fontId="6" fillId="48" borderId="48" xfId="0" applyFont="1" applyFill="1" applyBorder="1" applyAlignment="1">
      <alignment horizontal="center" vertical="center" wrapText="1"/>
    </xf>
    <xf numFmtId="0" fontId="6" fillId="48" borderId="51" xfId="0" applyFont="1" applyFill="1" applyBorder="1" applyAlignment="1">
      <alignment horizontal="center" vertical="center" wrapText="1"/>
    </xf>
    <xf numFmtId="0" fontId="6" fillId="49" borderId="41" xfId="0" applyFont="1" applyFill="1" applyBorder="1" applyAlignment="1">
      <alignment horizontal="center" vertical="center" wrapText="1"/>
    </xf>
    <xf numFmtId="0" fontId="6" fillId="49" borderId="48" xfId="0" applyFont="1" applyFill="1" applyBorder="1" applyAlignment="1">
      <alignment horizontal="center" vertical="center" wrapText="1"/>
    </xf>
    <xf numFmtId="0" fontId="6" fillId="49" borderId="51" xfId="0" applyFont="1" applyFill="1" applyBorder="1" applyAlignment="1">
      <alignment horizontal="center" vertical="center" wrapText="1"/>
    </xf>
    <xf numFmtId="0" fontId="18" fillId="51" borderId="28" xfId="0" applyFont="1" applyFill="1" applyBorder="1" applyAlignment="1">
      <alignment horizontal="center" vertical="center"/>
    </xf>
    <xf numFmtId="0" fontId="18" fillId="51" borderId="12" xfId="0" applyFont="1" applyFill="1" applyBorder="1" applyAlignment="1">
      <alignment horizontal="center" vertical="center"/>
    </xf>
    <xf numFmtId="0" fontId="18" fillId="49" borderId="70" xfId="0" applyFont="1" applyFill="1" applyBorder="1" applyAlignment="1">
      <alignment horizontal="center" vertical="center"/>
    </xf>
    <xf numFmtId="0" fontId="18" fillId="49" borderId="24" xfId="0" applyFont="1" applyFill="1" applyBorder="1" applyAlignment="1">
      <alignment horizontal="center" vertical="center"/>
    </xf>
    <xf numFmtId="0" fontId="18" fillId="49" borderId="61" xfId="0" applyFont="1" applyFill="1" applyBorder="1" applyAlignment="1">
      <alignment horizontal="center" vertical="center"/>
    </xf>
    <xf numFmtId="0" fontId="18" fillId="49" borderId="12" xfId="0" applyFont="1" applyFill="1" applyBorder="1" applyAlignment="1">
      <alignment horizontal="center" vertical="center"/>
    </xf>
    <xf numFmtId="0" fontId="18" fillId="49" borderId="102" xfId="0" applyFont="1" applyFill="1" applyBorder="1" applyAlignment="1">
      <alignment horizontal="center" vertical="center"/>
    </xf>
    <xf numFmtId="0" fontId="18" fillId="49" borderId="0" xfId="0" applyFont="1" applyFill="1" applyBorder="1" applyAlignment="1">
      <alignment horizontal="center" vertical="center"/>
    </xf>
    <xf numFmtId="0" fontId="18" fillId="49" borderId="103" xfId="0" applyFont="1" applyFill="1" applyBorder="1" applyAlignment="1">
      <alignment horizontal="center" vertical="center"/>
    </xf>
    <xf numFmtId="0" fontId="18" fillId="49" borderId="31" xfId="0" applyFont="1" applyFill="1" applyBorder="1" applyAlignment="1">
      <alignment horizontal="center" vertical="center"/>
    </xf>
    <xf numFmtId="0" fontId="18" fillId="49" borderId="75" xfId="0" applyFont="1" applyFill="1" applyBorder="1" applyAlignment="1">
      <alignment horizontal="center" vertical="center"/>
    </xf>
    <xf numFmtId="0" fontId="18" fillId="48" borderId="27" xfId="0" applyFont="1" applyFill="1" applyBorder="1" applyAlignment="1">
      <alignment horizontal="center" vertical="center"/>
    </xf>
    <xf numFmtId="0" fontId="18" fillId="48" borderId="11" xfId="0" applyFont="1" applyFill="1" applyBorder="1" applyAlignment="1">
      <alignment horizontal="center" vertical="center"/>
    </xf>
    <xf numFmtId="0" fontId="6" fillId="48" borderId="65" xfId="0" applyFont="1" applyFill="1" applyBorder="1" applyAlignment="1">
      <alignment horizontal="center" vertical="center" textRotation="90" wrapText="1"/>
    </xf>
    <xf numFmtId="0" fontId="6" fillId="48" borderId="75" xfId="0" applyFont="1" applyFill="1" applyBorder="1" applyAlignment="1">
      <alignment horizontal="center" vertical="center" textRotation="90" wrapText="1"/>
    </xf>
    <xf numFmtId="0" fontId="6" fillId="48" borderId="49" xfId="0" applyFont="1" applyFill="1" applyBorder="1" applyAlignment="1">
      <alignment horizontal="center" vertical="center" textRotation="90" wrapText="1"/>
    </xf>
    <xf numFmtId="0" fontId="6" fillId="49" borderId="52" xfId="0" applyFont="1" applyFill="1" applyBorder="1" applyAlignment="1">
      <alignment horizontal="center" vertical="center" textRotation="90" wrapText="1"/>
    </xf>
    <xf numFmtId="0" fontId="6" fillId="49" borderId="23" xfId="0" applyFont="1" applyFill="1" applyBorder="1" applyAlignment="1">
      <alignment horizontal="center" vertical="center" textRotation="90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6" fillId="47" borderId="65" xfId="0" applyFont="1" applyFill="1" applyBorder="1" applyAlignment="1">
      <alignment horizontal="center" vertical="center" textRotation="90" wrapText="1"/>
    </xf>
    <xf numFmtId="0" fontId="6" fillId="47" borderId="49" xfId="0" applyFont="1" applyFill="1" applyBorder="1" applyAlignment="1">
      <alignment horizontal="center" vertical="center" textRotation="90" wrapText="1"/>
    </xf>
    <xf numFmtId="0" fontId="6" fillId="47" borderId="36" xfId="0" applyFont="1" applyFill="1" applyBorder="1" applyAlignment="1">
      <alignment horizontal="center" vertical="center" wrapText="1"/>
    </xf>
    <xf numFmtId="0" fontId="6" fillId="47" borderId="56" xfId="0" applyFont="1" applyFill="1" applyBorder="1" applyAlignment="1">
      <alignment horizontal="center" vertical="center" wrapText="1"/>
    </xf>
    <xf numFmtId="0" fontId="6" fillId="47" borderId="75" xfId="0" applyFont="1" applyFill="1" applyBorder="1" applyAlignment="1">
      <alignment horizontal="center" vertical="center" textRotation="90" wrapText="1"/>
    </xf>
    <xf numFmtId="0" fontId="18" fillId="47" borderId="27" xfId="0" applyFont="1" applyFill="1" applyBorder="1" applyAlignment="1">
      <alignment horizontal="center" vertical="center"/>
    </xf>
    <xf numFmtId="0" fontId="18" fillId="47" borderId="11" xfId="0" applyFont="1" applyFill="1" applyBorder="1" applyAlignment="1">
      <alignment horizontal="center" vertical="center"/>
    </xf>
    <xf numFmtId="0" fontId="18" fillId="47" borderId="28" xfId="0" applyFont="1" applyFill="1" applyBorder="1" applyAlignment="1">
      <alignment horizontal="center" vertical="center"/>
    </xf>
    <xf numFmtId="0" fontId="18" fillId="47" borderId="12" xfId="0" applyFont="1" applyFill="1" applyBorder="1" applyAlignment="1">
      <alignment horizontal="center" vertical="center"/>
    </xf>
    <xf numFmtId="0" fontId="18" fillId="50" borderId="27" xfId="0" applyFont="1" applyFill="1" applyBorder="1" applyAlignment="1">
      <alignment horizontal="center" vertical="center"/>
    </xf>
    <xf numFmtId="0" fontId="18" fillId="50" borderId="11" xfId="0" applyFont="1" applyFill="1" applyBorder="1" applyAlignment="1">
      <alignment horizontal="center" vertical="center"/>
    </xf>
    <xf numFmtId="0" fontId="18" fillId="49" borderId="27" xfId="0" applyFont="1" applyFill="1" applyBorder="1" applyAlignment="1">
      <alignment horizontal="center" vertical="center"/>
    </xf>
    <xf numFmtId="0" fontId="18" fillId="49" borderId="11" xfId="0" applyFont="1" applyFill="1" applyBorder="1" applyAlignment="1">
      <alignment horizontal="center" vertical="center"/>
    </xf>
    <xf numFmtId="0" fontId="18" fillId="47" borderId="66" xfId="0" applyFont="1" applyFill="1" applyBorder="1" applyAlignment="1">
      <alignment horizontal="center" vertical="center"/>
    </xf>
    <xf numFmtId="0" fontId="18" fillId="47" borderId="43" xfId="0" applyFont="1" applyFill="1" applyBorder="1" applyAlignment="1">
      <alignment horizontal="center" vertical="center"/>
    </xf>
    <xf numFmtId="0" fontId="18" fillId="48" borderId="28" xfId="0" applyFont="1" applyFill="1" applyBorder="1" applyAlignment="1">
      <alignment horizontal="center" vertical="center"/>
    </xf>
    <xf numFmtId="0" fontId="18" fillId="48" borderId="12" xfId="0" applyFont="1" applyFill="1" applyBorder="1" applyAlignment="1">
      <alignment horizontal="center" vertical="center"/>
    </xf>
    <xf numFmtId="0" fontId="18" fillId="89" borderId="105" xfId="0" applyFont="1" applyFill="1" applyBorder="1" applyAlignment="1">
      <alignment horizontal="center" vertical="center"/>
    </xf>
    <xf numFmtId="0" fontId="18" fillId="89" borderId="39" xfId="0" applyFont="1" applyFill="1" applyBorder="1" applyAlignment="1">
      <alignment horizontal="center" vertical="center"/>
    </xf>
    <xf numFmtId="0" fontId="18" fillId="89" borderId="106" xfId="0" applyFont="1" applyFill="1" applyBorder="1" applyAlignment="1">
      <alignment horizontal="center" vertical="center"/>
    </xf>
    <xf numFmtId="0" fontId="18" fillId="89" borderId="31" xfId="0" applyFont="1" applyFill="1" applyBorder="1" applyAlignment="1">
      <alignment horizontal="center" vertical="center"/>
    </xf>
    <xf numFmtId="0" fontId="18" fillId="89" borderId="75" xfId="0" applyFont="1" applyFill="1" applyBorder="1" applyAlignment="1">
      <alignment horizontal="center" vertical="center"/>
    </xf>
    <xf numFmtId="0" fontId="18" fillId="89" borderId="70" xfId="0" applyFont="1" applyFill="1" applyBorder="1" applyAlignment="1">
      <alignment horizontal="center" vertical="center"/>
    </xf>
    <xf numFmtId="0" fontId="18" fillId="48" borderId="29" xfId="0" applyFont="1" applyFill="1" applyBorder="1" applyAlignment="1">
      <alignment horizontal="center" vertical="center"/>
    </xf>
    <xf numFmtId="0" fontId="18" fillId="50" borderId="28" xfId="0" applyFont="1" applyFill="1" applyBorder="1" applyAlignment="1">
      <alignment horizontal="center" vertical="center"/>
    </xf>
    <xf numFmtId="0" fontId="18" fillId="50" borderId="12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 textRotation="90" wrapText="1"/>
    </xf>
    <xf numFmtId="0" fontId="6" fillId="0" borderId="18" xfId="0" applyFont="1" applyFill="1" applyBorder="1" applyAlignment="1">
      <alignment horizontal="center" vertical="center" textRotation="90" wrapText="1"/>
    </xf>
    <xf numFmtId="0" fontId="6" fillId="47" borderId="26" xfId="0" applyFont="1" applyFill="1" applyBorder="1" applyAlignment="1">
      <alignment horizontal="center" vertical="center" textRotation="90" wrapText="1"/>
    </xf>
    <xf numFmtId="0" fontId="6" fillId="47" borderId="15" xfId="0" applyFont="1" applyFill="1" applyBorder="1" applyAlignment="1">
      <alignment horizontal="center" vertical="center" textRotation="90"/>
    </xf>
    <xf numFmtId="0" fontId="6" fillId="48" borderId="26" xfId="0" applyFont="1" applyFill="1" applyBorder="1" applyAlignment="1">
      <alignment horizontal="center" vertical="center" textRotation="90" wrapText="1"/>
    </xf>
    <xf numFmtId="0" fontId="6" fillId="48" borderId="15" xfId="0" applyFont="1" applyFill="1" applyBorder="1" applyAlignment="1">
      <alignment horizontal="center" vertical="center" textRotation="90"/>
    </xf>
    <xf numFmtId="0" fontId="6" fillId="49" borderId="104" xfId="0" applyFont="1" applyFill="1" applyBorder="1" applyAlignment="1">
      <alignment horizontal="center" vertical="center" textRotation="90" wrapText="1"/>
    </xf>
    <xf numFmtId="0" fontId="0" fillId="0" borderId="47" xfId="0" applyBorder="1" applyAlignment="1">
      <alignment horizontal="center" vertical="center" wrapText="1"/>
    </xf>
    <xf numFmtId="0" fontId="6" fillId="50" borderId="104" xfId="0" applyFont="1" applyFill="1" applyBorder="1" applyAlignment="1">
      <alignment horizontal="center" vertical="center" textRotation="90" wrapText="1"/>
    </xf>
    <xf numFmtId="0" fontId="6" fillId="50" borderId="47" xfId="0" applyFont="1" applyFill="1" applyBorder="1" applyAlignment="1">
      <alignment horizontal="center" vertical="center" textRotation="90" wrapText="1"/>
    </xf>
    <xf numFmtId="0" fontId="12" fillId="0" borderId="17" xfId="0" applyFont="1" applyFill="1" applyBorder="1" applyAlignment="1">
      <alignment horizontal="center" vertical="center"/>
    </xf>
    <xf numFmtId="0" fontId="12" fillId="0" borderId="73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6" fillId="56" borderId="52" xfId="0" applyFont="1" applyFill="1" applyBorder="1" applyAlignment="1">
      <alignment horizontal="center" vertical="center" textRotation="90" wrapText="1"/>
    </xf>
    <xf numFmtId="0" fontId="6" fillId="56" borderId="23" xfId="0" applyFont="1" applyFill="1" applyBorder="1" applyAlignment="1">
      <alignment horizontal="center" vertical="center" textRotation="90" wrapText="1"/>
    </xf>
    <xf numFmtId="0" fontId="6" fillId="56" borderId="41" xfId="0" applyFont="1" applyFill="1" applyBorder="1" applyAlignment="1">
      <alignment horizontal="center" vertical="center" wrapText="1"/>
    </xf>
    <xf numFmtId="0" fontId="6" fillId="56" borderId="48" xfId="0" applyFont="1" applyFill="1" applyBorder="1" applyAlignment="1">
      <alignment horizontal="center" vertical="center" wrapText="1"/>
    </xf>
    <xf numFmtId="0" fontId="6" fillId="56" borderId="51" xfId="0" applyFont="1" applyFill="1" applyBorder="1" applyAlignment="1">
      <alignment horizontal="center" vertical="center" wrapText="1"/>
    </xf>
    <xf numFmtId="0" fontId="6" fillId="51" borderId="52" xfId="0" applyFont="1" applyFill="1" applyBorder="1" applyAlignment="1">
      <alignment horizontal="center" vertical="center" textRotation="90" wrapText="1"/>
    </xf>
    <xf numFmtId="0" fontId="6" fillId="51" borderId="23" xfId="0" applyFont="1" applyFill="1" applyBorder="1" applyAlignment="1">
      <alignment horizontal="center" vertical="center" textRotation="90" wrapText="1"/>
    </xf>
    <xf numFmtId="0" fontId="6" fillId="51" borderId="48" xfId="0" applyFont="1" applyFill="1" applyBorder="1" applyAlignment="1">
      <alignment horizontal="center" vertical="center" wrapText="1"/>
    </xf>
    <xf numFmtId="0" fontId="6" fillId="51" borderId="51" xfId="0" applyFont="1" applyFill="1" applyBorder="1" applyAlignment="1">
      <alignment horizontal="center" vertical="center" wrapText="1"/>
    </xf>
    <xf numFmtId="0" fontId="6" fillId="50" borderId="65" xfId="0" applyFont="1" applyFill="1" applyBorder="1" applyAlignment="1">
      <alignment horizontal="center" vertical="center" textRotation="90" wrapText="1"/>
    </xf>
    <xf numFmtId="0" fontId="6" fillId="50" borderId="49" xfId="0" applyFont="1" applyFill="1" applyBorder="1" applyAlignment="1">
      <alignment horizontal="center" vertical="center" textRotation="90" wrapText="1"/>
    </xf>
    <xf numFmtId="0" fontId="6" fillId="51" borderId="41" xfId="0" applyFont="1" applyFill="1" applyBorder="1" applyAlignment="1">
      <alignment horizontal="center" vertical="center" wrapText="1"/>
    </xf>
    <xf numFmtId="0" fontId="6" fillId="50" borderId="41" xfId="0" applyFont="1" applyFill="1" applyBorder="1" applyAlignment="1">
      <alignment horizontal="center" vertical="center" wrapText="1"/>
    </xf>
    <xf numFmtId="0" fontId="6" fillId="50" borderId="48" xfId="0" applyFont="1" applyFill="1" applyBorder="1" applyAlignment="1">
      <alignment horizontal="center" vertical="center" wrapText="1"/>
    </xf>
    <xf numFmtId="0" fontId="6" fillId="50" borderId="51" xfId="0" applyFont="1" applyFill="1" applyBorder="1" applyAlignment="1">
      <alignment horizontal="center" vertical="center" wrapText="1"/>
    </xf>
    <xf numFmtId="0" fontId="2" fillId="48" borderId="15" xfId="0" applyFont="1" applyFill="1" applyBorder="1" applyAlignment="1">
      <alignment horizontal="center" vertical="center"/>
    </xf>
    <xf numFmtId="0" fontId="2" fillId="48" borderId="12" xfId="0" applyFont="1" applyFill="1" applyBorder="1" applyAlignment="1">
      <alignment horizontal="center" vertical="center"/>
    </xf>
    <xf numFmtId="0" fontId="2" fillId="47" borderId="15" xfId="0" applyFont="1" applyFill="1" applyBorder="1" applyAlignment="1">
      <alignment horizontal="center" vertical="center"/>
    </xf>
    <xf numFmtId="0" fontId="2" fillId="47" borderId="12" xfId="0" applyFont="1" applyFill="1" applyBorder="1" applyAlignment="1">
      <alignment horizontal="center" vertical="center"/>
    </xf>
    <xf numFmtId="0" fontId="6" fillId="51" borderId="26" xfId="0" applyFont="1" applyFill="1" applyBorder="1" applyAlignment="1">
      <alignment horizontal="center" vertical="center"/>
    </xf>
    <xf numFmtId="0" fontId="6" fillId="51" borderId="28" xfId="0" applyFont="1" applyFill="1" applyBorder="1" applyAlignment="1">
      <alignment horizontal="center" vertical="center"/>
    </xf>
    <xf numFmtId="0" fontId="6" fillId="47" borderId="26" xfId="0" applyFont="1" applyFill="1" applyBorder="1" applyAlignment="1">
      <alignment horizontal="center" vertical="center"/>
    </xf>
    <xf numFmtId="0" fontId="6" fillId="47" borderId="28" xfId="0" applyFont="1" applyFill="1" applyBorder="1" applyAlignment="1">
      <alignment horizontal="center" vertical="center"/>
    </xf>
    <xf numFmtId="0" fontId="6" fillId="48" borderId="26" xfId="0" applyFont="1" applyFill="1" applyBorder="1" applyAlignment="1">
      <alignment horizontal="center" vertical="center"/>
    </xf>
    <xf numFmtId="0" fontId="6" fillId="48" borderId="28" xfId="0" applyFont="1" applyFill="1" applyBorder="1" applyAlignment="1">
      <alignment horizontal="center" vertical="center"/>
    </xf>
    <xf numFmtId="0" fontId="6" fillId="54" borderId="26" xfId="0" applyFont="1" applyFill="1" applyBorder="1" applyAlignment="1">
      <alignment horizontal="center" vertical="center"/>
    </xf>
    <xf numFmtId="0" fontId="6" fillId="54" borderId="28" xfId="0" applyFont="1" applyFill="1" applyBorder="1" applyAlignment="1">
      <alignment horizontal="center" vertical="center"/>
    </xf>
    <xf numFmtId="0" fontId="2" fillId="54" borderId="15" xfId="0" applyFont="1" applyFill="1" applyBorder="1" applyAlignment="1">
      <alignment horizontal="center" vertical="center"/>
    </xf>
    <xf numFmtId="0" fontId="2" fillId="54" borderId="12" xfId="0" applyFont="1" applyFill="1" applyBorder="1" applyAlignment="1">
      <alignment horizontal="center" vertical="center"/>
    </xf>
    <xf numFmtId="0" fontId="2" fillId="0" borderId="41" xfId="0" applyFont="1" applyBorder="1"/>
    <xf numFmtId="0" fontId="2" fillId="0" borderId="51" xfId="0" applyFont="1" applyBorder="1"/>
    <xf numFmtId="0" fontId="4" fillId="0" borderId="25" xfId="0" applyFont="1" applyFill="1" applyBorder="1" applyAlignment="1">
      <alignment horizontal="center" vertical="center" textRotation="90"/>
    </xf>
    <xf numFmtId="0" fontId="4" fillId="0" borderId="20" xfId="0" applyFont="1" applyFill="1" applyBorder="1" applyAlignment="1">
      <alignment horizontal="center" vertical="center" textRotation="90"/>
    </xf>
    <xf numFmtId="0" fontId="22" fillId="0" borderId="64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" fillId="51" borderId="15" xfId="0" applyFont="1" applyFill="1" applyBorder="1" applyAlignment="1">
      <alignment horizontal="center" vertical="center"/>
    </xf>
    <xf numFmtId="0" fontId="2" fillId="51" borderId="12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2" fillId="0" borderId="18" xfId="0" applyFont="1" applyBorder="1" applyAlignment="1">
      <alignment horizontal="center" vertical="center" textRotation="90"/>
    </xf>
    <xf numFmtId="0" fontId="2" fillId="0" borderId="4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 textRotation="90"/>
    </xf>
    <xf numFmtId="0" fontId="2" fillId="0" borderId="26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47" borderId="17" xfId="0" applyFont="1" applyFill="1" applyBorder="1" applyAlignment="1">
      <alignment horizontal="center" vertical="center"/>
    </xf>
    <xf numFmtId="0" fontId="2" fillId="47" borderId="45" xfId="0" applyFont="1" applyFill="1" applyBorder="1" applyAlignment="1">
      <alignment horizontal="center" vertical="center"/>
    </xf>
    <xf numFmtId="0" fontId="17" fillId="49" borderId="41" xfId="0" applyFont="1" applyFill="1" applyBorder="1" applyAlignment="1">
      <alignment horizontal="center" vertical="center"/>
    </xf>
    <xf numFmtId="0" fontId="17" fillId="49" borderId="48" xfId="0" applyFont="1" applyFill="1" applyBorder="1" applyAlignment="1">
      <alignment horizontal="center" vertical="center"/>
    </xf>
    <xf numFmtId="0" fontId="17" fillId="49" borderId="51" xfId="0" applyFont="1" applyFill="1" applyBorder="1" applyAlignment="1">
      <alignment horizontal="center" vertical="center"/>
    </xf>
    <xf numFmtId="0" fontId="17" fillId="46" borderId="41" xfId="0" applyFont="1" applyFill="1" applyBorder="1" applyAlignment="1">
      <alignment horizontal="center" vertical="center"/>
    </xf>
    <xf numFmtId="0" fontId="17" fillId="46" borderId="48" xfId="0" applyFont="1" applyFill="1" applyBorder="1" applyAlignment="1">
      <alignment horizontal="center" vertical="center"/>
    </xf>
    <xf numFmtId="0" fontId="17" fillId="46" borderId="51" xfId="0" applyFont="1" applyFill="1" applyBorder="1" applyAlignment="1">
      <alignment horizontal="center" vertical="center"/>
    </xf>
    <xf numFmtId="0" fontId="17" fillId="47" borderId="41" xfId="0" applyFont="1" applyFill="1" applyBorder="1" applyAlignment="1">
      <alignment horizontal="center" vertical="center"/>
    </xf>
    <xf numFmtId="0" fontId="17" fillId="47" borderId="48" xfId="0" applyFont="1" applyFill="1" applyBorder="1" applyAlignment="1">
      <alignment horizontal="center" vertical="center"/>
    </xf>
    <xf numFmtId="0" fontId="17" fillId="47" borderId="51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73" fillId="0" borderId="104" xfId="236" applyFont="1" applyBorder="1" applyAlignment="1">
      <alignment horizontal="center"/>
    </xf>
    <xf numFmtId="0" fontId="73" fillId="0" borderId="66" xfId="236" applyFont="1" applyBorder="1" applyAlignment="1">
      <alignment horizontal="center"/>
    </xf>
    <xf numFmtId="0" fontId="73" fillId="0" borderId="15" xfId="236" applyFont="1" applyBorder="1" applyAlignment="1">
      <alignment horizontal="left"/>
    </xf>
    <xf numFmtId="0" fontId="73" fillId="0" borderId="11" xfId="236" applyFont="1" applyBorder="1" applyAlignment="1">
      <alignment horizontal="left"/>
    </xf>
    <xf numFmtId="0" fontId="73" fillId="0" borderId="16" xfId="236" applyFont="1" applyBorder="1" applyAlignment="1">
      <alignment horizontal="left"/>
    </xf>
    <xf numFmtId="0" fontId="73" fillId="0" borderId="13" xfId="236" applyFont="1" applyBorder="1" applyAlignment="1">
      <alignment horizontal="left"/>
    </xf>
    <xf numFmtId="0" fontId="73" fillId="0" borderId="26" xfId="236" applyFont="1" applyBorder="1" applyAlignment="1">
      <alignment horizontal="left"/>
    </xf>
    <xf numFmtId="0" fontId="73" fillId="0" borderId="27" xfId="236" applyFont="1" applyBorder="1" applyAlignment="1">
      <alignment horizontal="left"/>
    </xf>
  </cellXfs>
  <cellStyles count="241">
    <cellStyle name="20 % – Zvýraznění1 2" xfId="1" xr:uid="{00000000-0005-0000-0000-000000000000}"/>
    <cellStyle name="20 % – Zvýraznění1 2 2" xfId="132" xr:uid="{00000000-0005-0000-0000-000001000000}"/>
    <cellStyle name="20 % – Zvýraznění2 2" xfId="2" xr:uid="{00000000-0005-0000-0000-000002000000}"/>
    <cellStyle name="20 % – Zvýraznění2 2 2" xfId="133" xr:uid="{00000000-0005-0000-0000-000003000000}"/>
    <cellStyle name="20 % – Zvýraznění3 2" xfId="3" xr:uid="{00000000-0005-0000-0000-000004000000}"/>
    <cellStyle name="20 % – Zvýraznění3 2 2" xfId="134" xr:uid="{00000000-0005-0000-0000-000005000000}"/>
    <cellStyle name="20 % – Zvýraznění4 2" xfId="4" xr:uid="{00000000-0005-0000-0000-000006000000}"/>
    <cellStyle name="20 % – Zvýraznění4 2 2" xfId="135" xr:uid="{00000000-0005-0000-0000-000007000000}"/>
    <cellStyle name="20 % – Zvýraznění5 2" xfId="5" xr:uid="{00000000-0005-0000-0000-000008000000}"/>
    <cellStyle name="20 % – Zvýraznění5 2 2" xfId="136" xr:uid="{00000000-0005-0000-0000-000009000000}"/>
    <cellStyle name="20 % – Zvýraznění6 2" xfId="6" xr:uid="{00000000-0005-0000-0000-00000A000000}"/>
    <cellStyle name="20 % – Zvýraznění6 2 2" xfId="137" xr:uid="{00000000-0005-0000-0000-00000B000000}"/>
    <cellStyle name="20% - Accent1" xfId="7" xr:uid="{00000000-0005-0000-0000-00000C000000}"/>
    <cellStyle name="20% - Accent1 2" xfId="8" xr:uid="{00000000-0005-0000-0000-00000D000000}"/>
    <cellStyle name="20% - Accent1 2 2" xfId="138" xr:uid="{00000000-0005-0000-0000-00000E000000}"/>
    <cellStyle name="20% - Accent2" xfId="9" xr:uid="{00000000-0005-0000-0000-00000F000000}"/>
    <cellStyle name="20% - Accent2 2" xfId="10" xr:uid="{00000000-0005-0000-0000-000010000000}"/>
    <cellStyle name="20% - Accent2 2 2" xfId="139" xr:uid="{00000000-0005-0000-0000-000011000000}"/>
    <cellStyle name="20% - Accent3" xfId="11" xr:uid="{00000000-0005-0000-0000-000012000000}"/>
    <cellStyle name="20% - Accent3 2" xfId="12" xr:uid="{00000000-0005-0000-0000-000013000000}"/>
    <cellStyle name="20% - Accent3 2 2" xfId="140" xr:uid="{00000000-0005-0000-0000-000014000000}"/>
    <cellStyle name="20% - Accent4" xfId="13" xr:uid="{00000000-0005-0000-0000-000015000000}"/>
    <cellStyle name="20% - Accent4 2" xfId="14" xr:uid="{00000000-0005-0000-0000-000016000000}"/>
    <cellStyle name="20% - Accent4 2 2" xfId="141" xr:uid="{00000000-0005-0000-0000-000017000000}"/>
    <cellStyle name="20% - Accent5" xfId="15" xr:uid="{00000000-0005-0000-0000-000018000000}"/>
    <cellStyle name="20% - Accent5 2" xfId="16" xr:uid="{00000000-0005-0000-0000-000019000000}"/>
    <cellStyle name="20% - Accent5 2 2" xfId="142" xr:uid="{00000000-0005-0000-0000-00001A000000}"/>
    <cellStyle name="20% - Accent6" xfId="17" xr:uid="{00000000-0005-0000-0000-00001B000000}"/>
    <cellStyle name="20% - Accent6 2" xfId="18" xr:uid="{00000000-0005-0000-0000-00001C000000}"/>
    <cellStyle name="20% - Accent6 2 2" xfId="143" xr:uid="{00000000-0005-0000-0000-00001D000000}"/>
    <cellStyle name="40 % – Zvýraznění1 2" xfId="19" xr:uid="{00000000-0005-0000-0000-00001E000000}"/>
    <cellStyle name="40 % – Zvýraznění1 2 2" xfId="144" xr:uid="{00000000-0005-0000-0000-00001F000000}"/>
    <cellStyle name="40 % – Zvýraznění2 2" xfId="20" xr:uid="{00000000-0005-0000-0000-000020000000}"/>
    <cellStyle name="40 % – Zvýraznění2 2 2" xfId="145" xr:uid="{00000000-0005-0000-0000-000021000000}"/>
    <cellStyle name="40 % – Zvýraznění3 2" xfId="21" xr:uid="{00000000-0005-0000-0000-000022000000}"/>
    <cellStyle name="40 % – Zvýraznění3 2 2" xfId="146" xr:uid="{00000000-0005-0000-0000-000023000000}"/>
    <cellStyle name="40 % – Zvýraznění4 2" xfId="22" xr:uid="{00000000-0005-0000-0000-000024000000}"/>
    <cellStyle name="40 % – Zvýraznění4 2 2" xfId="147" xr:uid="{00000000-0005-0000-0000-000025000000}"/>
    <cellStyle name="40 % – Zvýraznění5 2" xfId="23" xr:uid="{00000000-0005-0000-0000-000026000000}"/>
    <cellStyle name="40 % – Zvýraznění5 2 2" xfId="148" xr:uid="{00000000-0005-0000-0000-000027000000}"/>
    <cellStyle name="40 % – Zvýraznění6 2" xfId="24" xr:uid="{00000000-0005-0000-0000-000028000000}"/>
    <cellStyle name="40 % – Zvýraznění6 2 2" xfId="149" xr:uid="{00000000-0005-0000-0000-000029000000}"/>
    <cellStyle name="40% - Accent1" xfId="25" xr:uid="{00000000-0005-0000-0000-00002A000000}"/>
    <cellStyle name="40% - Accent1 2" xfId="26" xr:uid="{00000000-0005-0000-0000-00002B000000}"/>
    <cellStyle name="40% - Accent1 2 2" xfId="150" xr:uid="{00000000-0005-0000-0000-00002C000000}"/>
    <cellStyle name="40% - Accent2" xfId="27" xr:uid="{00000000-0005-0000-0000-00002D000000}"/>
    <cellStyle name="40% - Accent2 2" xfId="28" xr:uid="{00000000-0005-0000-0000-00002E000000}"/>
    <cellStyle name="40% - Accent2 2 2" xfId="151" xr:uid="{00000000-0005-0000-0000-00002F000000}"/>
    <cellStyle name="40% - Accent3" xfId="29" xr:uid="{00000000-0005-0000-0000-000030000000}"/>
    <cellStyle name="40% - Accent3 2" xfId="30" xr:uid="{00000000-0005-0000-0000-000031000000}"/>
    <cellStyle name="40% - Accent3 2 2" xfId="152" xr:uid="{00000000-0005-0000-0000-000032000000}"/>
    <cellStyle name="40% - Accent4" xfId="31" xr:uid="{00000000-0005-0000-0000-000033000000}"/>
    <cellStyle name="40% - Accent4 2" xfId="32" xr:uid="{00000000-0005-0000-0000-000034000000}"/>
    <cellStyle name="40% - Accent4 2 2" xfId="153" xr:uid="{00000000-0005-0000-0000-000035000000}"/>
    <cellStyle name="40% - Accent5" xfId="33" xr:uid="{00000000-0005-0000-0000-000036000000}"/>
    <cellStyle name="40% - Accent5 2" xfId="34" xr:uid="{00000000-0005-0000-0000-000037000000}"/>
    <cellStyle name="40% - Accent5 2 2" xfId="154" xr:uid="{00000000-0005-0000-0000-000038000000}"/>
    <cellStyle name="40% - Accent6" xfId="35" xr:uid="{00000000-0005-0000-0000-000039000000}"/>
    <cellStyle name="40% - Accent6 2" xfId="36" xr:uid="{00000000-0005-0000-0000-00003A000000}"/>
    <cellStyle name="40% - Accent6 2 2" xfId="155" xr:uid="{00000000-0005-0000-0000-00003B000000}"/>
    <cellStyle name="60 % – Zvýraznění1 2" xfId="37" xr:uid="{00000000-0005-0000-0000-00003C000000}"/>
    <cellStyle name="60 % – Zvýraznění1 2 2" xfId="156" xr:uid="{00000000-0005-0000-0000-00003D000000}"/>
    <cellStyle name="60 % – Zvýraznění2 2" xfId="38" xr:uid="{00000000-0005-0000-0000-00003E000000}"/>
    <cellStyle name="60 % – Zvýraznění2 2 2" xfId="157" xr:uid="{00000000-0005-0000-0000-00003F000000}"/>
    <cellStyle name="60 % – Zvýraznění3 2" xfId="39" xr:uid="{00000000-0005-0000-0000-000040000000}"/>
    <cellStyle name="60 % – Zvýraznění3 2 2" xfId="158" xr:uid="{00000000-0005-0000-0000-000041000000}"/>
    <cellStyle name="60 % – Zvýraznění4 2" xfId="40" xr:uid="{00000000-0005-0000-0000-000042000000}"/>
    <cellStyle name="60 % – Zvýraznění4 2 2" xfId="159" xr:uid="{00000000-0005-0000-0000-000043000000}"/>
    <cellStyle name="60 % – Zvýraznění5 2" xfId="41" xr:uid="{00000000-0005-0000-0000-000044000000}"/>
    <cellStyle name="60 % – Zvýraznění5 2 2" xfId="160" xr:uid="{00000000-0005-0000-0000-000045000000}"/>
    <cellStyle name="60 % – Zvýraznění6 2" xfId="42" xr:uid="{00000000-0005-0000-0000-000046000000}"/>
    <cellStyle name="60 % – Zvýraznění6 2 2" xfId="161" xr:uid="{00000000-0005-0000-0000-000047000000}"/>
    <cellStyle name="60% - Accent1" xfId="43" xr:uid="{00000000-0005-0000-0000-000048000000}"/>
    <cellStyle name="60% - Accent1 2" xfId="44" xr:uid="{00000000-0005-0000-0000-000049000000}"/>
    <cellStyle name="60% - Accent1 2 2" xfId="162" xr:uid="{00000000-0005-0000-0000-00004A000000}"/>
    <cellStyle name="60% - Accent2" xfId="45" xr:uid="{00000000-0005-0000-0000-00004B000000}"/>
    <cellStyle name="60% - Accent2 2" xfId="46" xr:uid="{00000000-0005-0000-0000-00004C000000}"/>
    <cellStyle name="60% - Accent2 2 2" xfId="163" xr:uid="{00000000-0005-0000-0000-00004D000000}"/>
    <cellStyle name="60% - Accent3" xfId="47" xr:uid="{00000000-0005-0000-0000-00004E000000}"/>
    <cellStyle name="60% - Accent3 2" xfId="48" xr:uid="{00000000-0005-0000-0000-00004F000000}"/>
    <cellStyle name="60% - Accent3 2 2" xfId="164" xr:uid="{00000000-0005-0000-0000-000050000000}"/>
    <cellStyle name="60% - Accent4" xfId="49" xr:uid="{00000000-0005-0000-0000-000051000000}"/>
    <cellStyle name="60% - Accent4 2" xfId="50" xr:uid="{00000000-0005-0000-0000-000052000000}"/>
    <cellStyle name="60% - Accent4 2 2" xfId="165" xr:uid="{00000000-0005-0000-0000-000053000000}"/>
    <cellStyle name="60% - Accent5" xfId="51" xr:uid="{00000000-0005-0000-0000-000054000000}"/>
    <cellStyle name="60% - Accent5 2" xfId="52" xr:uid="{00000000-0005-0000-0000-000055000000}"/>
    <cellStyle name="60% - Accent5 2 2" xfId="166" xr:uid="{00000000-0005-0000-0000-000056000000}"/>
    <cellStyle name="60% - Accent6" xfId="53" xr:uid="{00000000-0005-0000-0000-000057000000}"/>
    <cellStyle name="60% - Accent6 2" xfId="54" xr:uid="{00000000-0005-0000-0000-000058000000}"/>
    <cellStyle name="60% - Accent6 2 2" xfId="167" xr:uid="{00000000-0005-0000-0000-000059000000}"/>
    <cellStyle name="Accent" xfId="168" xr:uid="{00000000-0005-0000-0000-00005A000000}"/>
    <cellStyle name="Accent 1" xfId="169" xr:uid="{00000000-0005-0000-0000-00005B000000}"/>
    <cellStyle name="Accent 2" xfId="170" xr:uid="{00000000-0005-0000-0000-00005C000000}"/>
    <cellStyle name="Accent 3" xfId="171" xr:uid="{00000000-0005-0000-0000-00005D000000}"/>
    <cellStyle name="Accent1" xfId="55" xr:uid="{00000000-0005-0000-0000-00005E000000}"/>
    <cellStyle name="Accent1 2" xfId="56" xr:uid="{00000000-0005-0000-0000-00005F000000}"/>
    <cellStyle name="Accent1 2 2" xfId="172" xr:uid="{00000000-0005-0000-0000-000060000000}"/>
    <cellStyle name="Accent2" xfId="57" xr:uid="{00000000-0005-0000-0000-000061000000}"/>
    <cellStyle name="Accent2 2" xfId="58" xr:uid="{00000000-0005-0000-0000-000062000000}"/>
    <cellStyle name="Accent2 2 2" xfId="173" xr:uid="{00000000-0005-0000-0000-000063000000}"/>
    <cellStyle name="Accent3" xfId="59" xr:uid="{00000000-0005-0000-0000-000064000000}"/>
    <cellStyle name="Accent3 2" xfId="60" xr:uid="{00000000-0005-0000-0000-000065000000}"/>
    <cellStyle name="Accent3 2 2" xfId="174" xr:uid="{00000000-0005-0000-0000-000066000000}"/>
    <cellStyle name="Accent4" xfId="61" xr:uid="{00000000-0005-0000-0000-000067000000}"/>
    <cellStyle name="Accent4 2" xfId="62" xr:uid="{00000000-0005-0000-0000-000068000000}"/>
    <cellStyle name="Accent4 2 2" xfId="175" xr:uid="{00000000-0005-0000-0000-000069000000}"/>
    <cellStyle name="Accent5" xfId="63" xr:uid="{00000000-0005-0000-0000-00006A000000}"/>
    <cellStyle name="Accent5 2" xfId="64" xr:uid="{00000000-0005-0000-0000-00006B000000}"/>
    <cellStyle name="Accent5 2 2" xfId="176" xr:uid="{00000000-0005-0000-0000-00006C000000}"/>
    <cellStyle name="Accent6" xfId="65" xr:uid="{00000000-0005-0000-0000-00006D000000}"/>
    <cellStyle name="Accent6 2" xfId="66" xr:uid="{00000000-0005-0000-0000-00006E000000}"/>
    <cellStyle name="Accent6 2 2" xfId="177" xr:uid="{00000000-0005-0000-0000-00006F000000}"/>
    <cellStyle name="Bad" xfId="67" xr:uid="{00000000-0005-0000-0000-000070000000}"/>
    <cellStyle name="Bad 2" xfId="68" xr:uid="{00000000-0005-0000-0000-000071000000}"/>
    <cellStyle name="Bad 2 2" xfId="178" xr:uid="{00000000-0005-0000-0000-000072000000}"/>
    <cellStyle name="Calculation" xfId="69" xr:uid="{00000000-0005-0000-0000-000073000000}"/>
    <cellStyle name="Calculation 2" xfId="70" xr:uid="{00000000-0005-0000-0000-000074000000}"/>
    <cellStyle name="Calculation 2 2" xfId="179" xr:uid="{00000000-0005-0000-0000-000075000000}"/>
    <cellStyle name="Celkem 2" xfId="71" xr:uid="{00000000-0005-0000-0000-000076000000}"/>
    <cellStyle name="Celkem 2 2" xfId="180" xr:uid="{00000000-0005-0000-0000-000077000000}"/>
    <cellStyle name="Error" xfId="181" xr:uid="{00000000-0005-0000-0000-000078000000}"/>
    <cellStyle name="Excel Built-in Normal" xfId="72" xr:uid="{00000000-0005-0000-0000-000079000000}"/>
    <cellStyle name="Excel Built-in Normal 2" xfId="182" xr:uid="{00000000-0005-0000-0000-00007A000000}"/>
    <cellStyle name="Explanatory Text" xfId="73" xr:uid="{00000000-0005-0000-0000-00007B000000}"/>
    <cellStyle name="Explanatory Text 2" xfId="74" xr:uid="{00000000-0005-0000-0000-00007C000000}"/>
    <cellStyle name="Explanatory Text 2 2" xfId="183" xr:uid="{00000000-0005-0000-0000-00007D000000}"/>
    <cellStyle name="Footnote" xfId="184" xr:uid="{00000000-0005-0000-0000-00007E000000}"/>
    <cellStyle name="Good" xfId="75" xr:uid="{00000000-0005-0000-0000-00007F000000}"/>
    <cellStyle name="Good 2" xfId="76" xr:uid="{00000000-0005-0000-0000-000080000000}"/>
    <cellStyle name="Good 2 2" xfId="185" xr:uid="{00000000-0005-0000-0000-000081000000}"/>
    <cellStyle name="Heading" xfId="186" xr:uid="{00000000-0005-0000-0000-000082000000}"/>
    <cellStyle name="Heading 1" xfId="77" xr:uid="{00000000-0005-0000-0000-000083000000}"/>
    <cellStyle name="Heading 1 2" xfId="78" xr:uid="{00000000-0005-0000-0000-000084000000}"/>
    <cellStyle name="Heading 1 2 2" xfId="187" xr:uid="{00000000-0005-0000-0000-000085000000}"/>
    <cellStyle name="Heading 2" xfId="79" xr:uid="{00000000-0005-0000-0000-000086000000}"/>
    <cellStyle name="Heading 2 2" xfId="80" xr:uid="{00000000-0005-0000-0000-000087000000}"/>
    <cellStyle name="Heading 2 2 2" xfId="188" xr:uid="{00000000-0005-0000-0000-000088000000}"/>
    <cellStyle name="Heading 3" xfId="81" xr:uid="{00000000-0005-0000-0000-000089000000}"/>
    <cellStyle name="Heading 3 2" xfId="82" xr:uid="{00000000-0005-0000-0000-00008A000000}"/>
    <cellStyle name="Heading 3 2 2" xfId="189" xr:uid="{00000000-0005-0000-0000-00008B000000}"/>
    <cellStyle name="Heading 4" xfId="83" xr:uid="{00000000-0005-0000-0000-00008C000000}"/>
    <cellStyle name="Heading 4 2" xfId="84" xr:uid="{00000000-0005-0000-0000-00008D000000}"/>
    <cellStyle name="Heading 4 2 2" xfId="190" xr:uid="{00000000-0005-0000-0000-00008E000000}"/>
    <cellStyle name="Hypertextový odkaz 2" xfId="85" xr:uid="{00000000-0005-0000-0000-00008F000000}"/>
    <cellStyle name="Hypertextový odkaz 2 2" xfId="191" xr:uid="{00000000-0005-0000-0000-000090000000}"/>
    <cellStyle name="Hypertextový odkaz 3" xfId="237" xr:uid="{53C01460-3D08-4E7F-A113-3495E5DFCEB3}"/>
    <cellStyle name="Check Cell" xfId="86" xr:uid="{00000000-0005-0000-0000-000091000000}"/>
    <cellStyle name="Check Cell 2" xfId="87" xr:uid="{00000000-0005-0000-0000-000092000000}"/>
    <cellStyle name="Check Cell 2 2" xfId="192" xr:uid="{00000000-0005-0000-0000-000093000000}"/>
    <cellStyle name="Chybně 2" xfId="88" xr:uid="{00000000-0005-0000-0000-000094000000}"/>
    <cellStyle name="Chybně 2 2" xfId="193" xr:uid="{00000000-0005-0000-0000-000095000000}"/>
    <cellStyle name="Input" xfId="89" xr:uid="{00000000-0005-0000-0000-000096000000}"/>
    <cellStyle name="Input 2" xfId="90" xr:uid="{00000000-0005-0000-0000-000097000000}"/>
    <cellStyle name="Input 2 2" xfId="194" xr:uid="{00000000-0005-0000-0000-000098000000}"/>
    <cellStyle name="Kontrolní buňka 2" xfId="91" xr:uid="{00000000-0005-0000-0000-000099000000}"/>
    <cellStyle name="Kontrolní buňka 2 2" xfId="195" xr:uid="{00000000-0005-0000-0000-00009A000000}"/>
    <cellStyle name="Linked Cell" xfId="92" xr:uid="{00000000-0005-0000-0000-00009B000000}"/>
    <cellStyle name="Linked Cell 2" xfId="93" xr:uid="{00000000-0005-0000-0000-00009C000000}"/>
    <cellStyle name="Linked Cell 2 2" xfId="196" xr:uid="{00000000-0005-0000-0000-00009D000000}"/>
    <cellStyle name="Nadpis 1 2" xfId="94" xr:uid="{00000000-0005-0000-0000-00009E000000}"/>
    <cellStyle name="Nadpis 1 2 2" xfId="197" xr:uid="{00000000-0005-0000-0000-00009F000000}"/>
    <cellStyle name="Nadpis 2 2" xfId="95" xr:uid="{00000000-0005-0000-0000-0000A0000000}"/>
    <cellStyle name="Nadpis 2 2 2" xfId="198" xr:uid="{00000000-0005-0000-0000-0000A1000000}"/>
    <cellStyle name="Nadpis 3 2" xfId="96" xr:uid="{00000000-0005-0000-0000-0000A2000000}"/>
    <cellStyle name="Nadpis 3 2 2" xfId="199" xr:uid="{00000000-0005-0000-0000-0000A3000000}"/>
    <cellStyle name="Nadpis 4 2" xfId="97" xr:uid="{00000000-0005-0000-0000-0000A4000000}"/>
    <cellStyle name="Nadpis 4 2 2" xfId="200" xr:uid="{00000000-0005-0000-0000-0000A5000000}"/>
    <cellStyle name="Název 2" xfId="98" xr:uid="{00000000-0005-0000-0000-0000A6000000}"/>
    <cellStyle name="Název 2 2" xfId="201" xr:uid="{00000000-0005-0000-0000-0000A7000000}"/>
    <cellStyle name="Neutral" xfId="99" xr:uid="{00000000-0005-0000-0000-0000A8000000}"/>
    <cellStyle name="Neutral 2" xfId="100" xr:uid="{00000000-0005-0000-0000-0000A9000000}"/>
    <cellStyle name="Neutral 2 2" xfId="202" xr:uid="{00000000-0005-0000-0000-0000AA000000}"/>
    <cellStyle name="Neutrální 2" xfId="101" xr:uid="{00000000-0005-0000-0000-0000AB000000}"/>
    <cellStyle name="Neutrální 2 2" xfId="203" xr:uid="{00000000-0005-0000-0000-0000AC000000}"/>
    <cellStyle name="Normální" xfId="0" builtinId="0"/>
    <cellStyle name="Normální 10" xfId="236" xr:uid="{00000000-0005-0000-0000-0000AE000000}"/>
    <cellStyle name="normální 2" xfId="102" xr:uid="{00000000-0005-0000-0000-0000AF000000}"/>
    <cellStyle name="normální 2 2" xfId="204" xr:uid="{00000000-0005-0000-0000-0000B0000000}"/>
    <cellStyle name="Normální 2 3" xfId="238" xr:uid="{C77EDF49-B55F-410B-AA50-17EEBBBEFF51}"/>
    <cellStyle name="Normální 2 4" xfId="239" xr:uid="{1EC81875-2886-45F0-8D63-F6B686491B44}"/>
    <cellStyle name="Normální 2 5" xfId="240" xr:uid="{EC13E230-0E1A-4A56-8C96-424AB06A9B14}"/>
    <cellStyle name="Normální 3" xfId="131" xr:uid="{00000000-0005-0000-0000-0000B1000000}"/>
    <cellStyle name="Normální 4" xfId="229" xr:uid="{00000000-0005-0000-0000-0000B2000000}"/>
    <cellStyle name="Normální 5" xfId="231" xr:uid="{00000000-0005-0000-0000-0000B3000000}"/>
    <cellStyle name="Normální 6" xfId="232" xr:uid="{00000000-0005-0000-0000-0000B4000000}"/>
    <cellStyle name="Normální 7" xfId="230" xr:uid="{00000000-0005-0000-0000-0000B5000000}"/>
    <cellStyle name="Normální 8" xfId="233" xr:uid="{00000000-0005-0000-0000-0000B6000000}"/>
    <cellStyle name="Normální 9" xfId="234" xr:uid="{00000000-0005-0000-0000-0000B7000000}"/>
    <cellStyle name="normální_HULÍN 1 2" xfId="235" xr:uid="{00000000-0005-0000-0000-0000B9000000}"/>
    <cellStyle name="normální_List1" xfId="103" xr:uid="{00000000-0005-0000-0000-0000BA000000}"/>
    <cellStyle name="normální_SEZNAM - PODZIM_1" xfId="104" xr:uid="{00000000-0005-0000-0000-0000BB000000}"/>
    <cellStyle name="Note" xfId="105" xr:uid="{00000000-0005-0000-0000-0000BC000000}"/>
    <cellStyle name="Note 2" xfId="106" xr:uid="{00000000-0005-0000-0000-0000BD000000}"/>
    <cellStyle name="Note 2 2" xfId="205" xr:uid="{00000000-0005-0000-0000-0000BE000000}"/>
    <cellStyle name="Output" xfId="107" xr:uid="{00000000-0005-0000-0000-0000BF000000}"/>
    <cellStyle name="Output 2" xfId="108" xr:uid="{00000000-0005-0000-0000-0000C0000000}"/>
    <cellStyle name="Output 2 2" xfId="206" xr:uid="{00000000-0005-0000-0000-0000C1000000}"/>
    <cellStyle name="Poznámka 2" xfId="109" xr:uid="{00000000-0005-0000-0000-0000C2000000}"/>
    <cellStyle name="Poznámka 2 2" xfId="207" xr:uid="{00000000-0005-0000-0000-0000C3000000}"/>
    <cellStyle name="Propojená buňka 2" xfId="110" xr:uid="{00000000-0005-0000-0000-0000C4000000}"/>
    <cellStyle name="Propojená buňka 2 2" xfId="208" xr:uid="{00000000-0005-0000-0000-0000C5000000}"/>
    <cellStyle name="Správně 2" xfId="111" xr:uid="{00000000-0005-0000-0000-0000C6000000}"/>
    <cellStyle name="Správně 2 2" xfId="209" xr:uid="{00000000-0005-0000-0000-0000C7000000}"/>
    <cellStyle name="Status" xfId="210" xr:uid="{00000000-0005-0000-0000-0000C8000000}"/>
    <cellStyle name="Špatně" xfId="112" xr:uid="{00000000-0005-0000-0000-0000C9000000}"/>
    <cellStyle name="Špatně 2" xfId="113" xr:uid="{00000000-0005-0000-0000-0000CA000000}"/>
    <cellStyle name="Špatně 2 2" xfId="212" xr:uid="{00000000-0005-0000-0000-0000CB000000}"/>
    <cellStyle name="Špatně 3" xfId="211" xr:uid="{00000000-0005-0000-0000-0000CC000000}"/>
    <cellStyle name="Text" xfId="213" xr:uid="{00000000-0005-0000-0000-0000CD000000}"/>
    <cellStyle name="Text upozornění 2" xfId="114" xr:uid="{00000000-0005-0000-0000-0000CE000000}"/>
    <cellStyle name="Text upozornění 2 2" xfId="214" xr:uid="{00000000-0005-0000-0000-0000CF000000}"/>
    <cellStyle name="Title" xfId="115" xr:uid="{00000000-0005-0000-0000-0000D0000000}"/>
    <cellStyle name="Title 2" xfId="116" xr:uid="{00000000-0005-0000-0000-0000D1000000}"/>
    <cellStyle name="Title 2 2" xfId="215" xr:uid="{00000000-0005-0000-0000-0000D2000000}"/>
    <cellStyle name="Total" xfId="117" xr:uid="{00000000-0005-0000-0000-0000D3000000}"/>
    <cellStyle name="Total 2" xfId="118" xr:uid="{00000000-0005-0000-0000-0000D4000000}"/>
    <cellStyle name="Total 2 2" xfId="216" xr:uid="{00000000-0005-0000-0000-0000D5000000}"/>
    <cellStyle name="Vstup 2" xfId="119" xr:uid="{00000000-0005-0000-0000-0000D6000000}"/>
    <cellStyle name="Vstup 2 2" xfId="217" xr:uid="{00000000-0005-0000-0000-0000D7000000}"/>
    <cellStyle name="Výpočet 2" xfId="120" xr:uid="{00000000-0005-0000-0000-0000D8000000}"/>
    <cellStyle name="Výpočet 2 2" xfId="218" xr:uid="{00000000-0005-0000-0000-0000D9000000}"/>
    <cellStyle name="Výstup 2" xfId="121" xr:uid="{00000000-0005-0000-0000-0000DA000000}"/>
    <cellStyle name="Výstup 2 2" xfId="219" xr:uid="{00000000-0005-0000-0000-0000DB000000}"/>
    <cellStyle name="Vysvětlující text 2" xfId="122" xr:uid="{00000000-0005-0000-0000-0000DC000000}"/>
    <cellStyle name="Vysvětlující text 2 2" xfId="220" xr:uid="{00000000-0005-0000-0000-0000DD000000}"/>
    <cellStyle name="Warning" xfId="221" xr:uid="{00000000-0005-0000-0000-0000DE000000}"/>
    <cellStyle name="Warning Text" xfId="123" xr:uid="{00000000-0005-0000-0000-0000DF000000}"/>
    <cellStyle name="Warning Text 2" xfId="124" xr:uid="{00000000-0005-0000-0000-0000E0000000}"/>
    <cellStyle name="Warning Text 2 2" xfId="222" xr:uid="{00000000-0005-0000-0000-0000E1000000}"/>
    <cellStyle name="Zvýraznění 1 2" xfId="125" xr:uid="{00000000-0005-0000-0000-0000E2000000}"/>
    <cellStyle name="Zvýraznění 1 2 2" xfId="223" xr:uid="{00000000-0005-0000-0000-0000E3000000}"/>
    <cellStyle name="Zvýraznění 2 2" xfId="126" xr:uid="{00000000-0005-0000-0000-0000E4000000}"/>
    <cellStyle name="Zvýraznění 2 2 2" xfId="224" xr:uid="{00000000-0005-0000-0000-0000E5000000}"/>
    <cellStyle name="Zvýraznění 3 2" xfId="127" xr:uid="{00000000-0005-0000-0000-0000E6000000}"/>
    <cellStyle name="Zvýraznění 3 2 2" xfId="225" xr:uid="{00000000-0005-0000-0000-0000E7000000}"/>
    <cellStyle name="Zvýraznění 4 2" xfId="128" xr:uid="{00000000-0005-0000-0000-0000E8000000}"/>
    <cellStyle name="Zvýraznění 4 2 2" xfId="226" xr:uid="{00000000-0005-0000-0000-0000E9000000}"/>
    <cellStyle name="Zvýraznění 5 2" xfId="129" xr:uid="{00000000-0005-0000-0000-0000EA000000}"/>
    <cellStyle name="Zvýraznění 5 2 2" xfId="227" xr:uid="{00000000-0005-0000-0000-0000EB000000}"/>
    <cellStyle name="Zvýraznění 6 2" xfId="130" xr:uid="{00000000-0005-0000-0000-0000EC000000}"/>
    <cellStyle name="Zvýraznění 6 2 2" xfId="228" xr:uid="{00000000-0005-0000-0000-0000ED000000}"/>
  </cellStyles>
  <dxfs count="0"/>
  <tableStyles count="0" defaultTableStyle="TableStyleMedium9" defaultPivotStyle="PivotStyleLight16"/>
  <colors>
    <mruColors>
      <color rgb="FF00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266700</xdr:colOff>
      <xdr:row>11</xdr:row>
      <xdr:rowOff>220980</xdr:rowOff>
    </xdr:to>
    <xdr:pic>
      <xdr:nvPicPr>
        <xdr:cNvPr id="4812" name="Picture 14" descr="zeny - pauza">
          <a:extLst>
            <a:ext uri="{FF2B5EF4-FFF2-40B4-BE49-F238E27FC236}">
              <a16:creationId xmlns:a16="http://schemas.microsoft.com/office/drawing/2014/main" id="{00000000-0008-0000-0200-0000C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2446020"/>
          <a:ext cx="2667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266700</xdr:colOff>
      <xdr:row>17</xdr:row>
      <xdr:rowOff>220980</xdr:rowOff>
    </xdr:to>
    <xdr:pic>
      <xdr:nvPicPr>
        <xdr:cNvPr id="4813" name="Picture 17" descr="zeny - pauza">
          <a:extLst>
            <a:ext uri="{FF2B5EF4-FFF2-40B4-BE49-F238E27FC236}">
              <a16:creationId xmlns:a16="http://schemas.microsoft.com/office/drawing/2014/main" id="{00000000-0008-0000-0200-0000C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3909060"/>
          <a:ext cx="2667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266700</xdr:colOff>
      <xdr:row>23</xdr:row>
      <xdr:rowOff>220980</xdr:rowOff>
    </xdr:to>
    <xdr:pic>
      <xdr:nvPicPr>
        <xdr:cNvPr id="4814" name="Picture 18" descr="zeny - pauza">
          <a:extLst>
            <a:ext uri="{FF2B5EF4-FFF2-40B4-BE49-F238E27FC236}">
              <a16:creationId xmlns:a16="http://schemas.microsoft.com/office/drawing/2014/main" id="{00000000-0008-0000-0200-0000C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5372100"/>
          <a:ext cx="2667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266700</xdr:colOff>
      <xdr:row>29</xdr:row>
      <xdr:rowOff>220980</xdr:rowOff>
    </xdr:to>
    <xdr:pic>
      <xdr:nvPicPr>
        <xdr:cNvPr id="4815" name="Picture 19" descr="zeny - pauza">
          <a:extLst>
            <a:ext uri="{FF2B5EF4-FFF2-40B4-BE49-F238E27FC236}">
              <a16:creationId xmlns:a16="http://schemas.microsoft.com/office/drawing/2014/main" id="{00000000-0008-0000-0200-0000C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6835140"/>
          <a:ext cx="2667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266700</xdr:colOff>
      <xdr:row>35</xdr:row>
      <xdr:rowOff>220980</xdr:rowOff>
    </xdr:to>
    <xdr:pic>
      <xdr:nvPicPr>
        <xdr:cNvPr id="4816" name="Picture 20" descr="zeny - pauza">
          <a:extLst>
            <a:ext uri="{FF2B5EF4-FFF2-40B4-BE49-F238E27FC236}">
              <a16:creationId xmlns:a16="http://schemas.microsoft.com/office/drawing/2014/main" id="{00000000-0008-0000-0200-0000D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8298180"/>
          <a:ext cx="2667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tlustoch@seznam.cz" TargetMode="External"/><Relationship Id="rId2" Type="http://schemas.openxmlformats.org/officeDocument/2006/relationships/hyperlink" Target="mailto:jatlustoch@seznam.cz" TargetMode="External"/><Relationship Id="rId1" Type="http://schemas.openxmlformats.org/officeDocument/2006/relationships/hyperlink" Target="mailto:jatlustoch@seznam.cz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jatlustoch@seznam.cz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I38"/>
  <sheetViews>
    <sheetView zoomScaleNormal="100" workbookViewId="0">
      <pane ySplit="13" topLeftCell="A14" activePane="bottomLeft" state="frozen"/>
      <selection pane="bottomLeft" activeCell="Z43" sqref="Z43"/>
    </sheetView>
  </sheetViews>
  <sheetFormatPr defaultColWidth="9.140625" defaultRowHeight="12.75" x14ac:dyDescent="0.2"/>
  <cols>
    <col min="1" max="2" width="3.7109375" style="37" customWidth="1"/>
    <col min="3" max="4" width="5.85546875" style="37" customWidth="1"/>
    <col min="5" max="6" width="3.28515625" style="37" customWidth="1"/>
    <col min="7" max="7" width="25.7109375" style="37" customWidth="1"/>
    <col min="8" max="8" width="3.5703125" style="37" customWidth="1"/>
    <col min="9" max="10" width="4.85546875" style="37" customWidth="1"/>
    <col min="11" max="11" width="5.140625" style="37" customWidth="1"/>
    <col min="12" max="12" width="7.28515625" style="37" bestFit="1" customWidth="1"/>
    <col min="13" max="34" width="5.7109375" style="37" customWidth="1"/>
    <col min="35" max="35" width="2.7109375" style="37" customWidth="1"/>
    <col min="36" max="42" width="5.7109375" style="36" customWidth="1"/>
    <col min="43" max="16384" width="9.140625" style="36"/>
  </cols>
  <sheetData>
    <row r="1" spans="1:35" s="38" customFormat="1" ht="25.5" customHeight="1" thickBot="1" x14ac:dyDescent="0.45">
      <c r="A1" s="6"/>
      <c r="B1" s="6"/>
      <c r="C1" s="6"/>
      <c r="D1" s="6"/>
      <c r="E1" s="541" t="s">
        <v>10</v>
      </c>
      <c r="F1" s="542"/>
      <c r="G1" s="542"/>
      <c r="H1" s="542"/>
      <c r="I1" s="542"/>
      <c r="J1" s="542"/>
      <c r="K1" s="542"/>
      <c r="L1" s="542"/>
      <c r="M1" s="542"/>
      <c r="N1" s="543"/>
      <c r="O1" s="541" t="s">
        <v>113</v>
      </c>
      <c r="P1" s="542"/>
      <c r="Q1" s="542"/>
      <c r="R1" s="542"/>
      <c r="S1" s="542"/>
      <c r="T1" s="542"/>
      <c r="U1" s="542"/>
      <c r="V1" s="543"/>
      <c r="W1" s="533">
        <v>2022</v>
      </c>
      <c r="X1" s="534"/>
      <c r="Y1" s="534"/>
      <c r="Z1" s="535"/>
      <c r="AA1" s="242"/>
      <c r="AB1" s="242"/>
      <c r="AC1" s="242"/>
      <c r="AD1" s="242"/>
      <c r="AE1" s="242"/>
      <c r="AF1" s="242"/>
      <c r="AG1" s="89"/>
      <c r="AH1" s="89"/>
      <c r="AI1" s="52"/>
    </row>
    <row r="2" spans="1:35" s="38" customFormat="1" ht="3" customHeight="1" thickBo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s="106" customFormat="1" ht="15" customHeight="1" x14ac:dyDescent="0.2">
      <c r="A3" s="127"/>
      <c r="B3" s="127"/>
      <c r="C3" s="127"/>
      <c r="D3" s="127"/>
      <c r="E3" s="549"/>
      <c r="F3" s="550"/>
      <c r="G3" s="494" t="s">
        <v>67</v>
      </c>
      <c r="H3" s="544" t="s">
        <v>55</v>
      </c>
      <c r="I3" s="544"/>
      <c r="J3" s="577" t="s">
        <v>49</v>
      </c>
      <c r="K3" s="577"/>
      <c r="L3" s="577"/>
      <c r="M3" s="546"/>
      <c r="N3" s="546"/>
      <c r="O3" s="545"/>
      <c r="P3" s="545"/>
      <c r="Q3" s="546"/>
      <c r="R3" s="546"/>
      <c r="S3" s="536"/>
      <c r="T3" s="536"/>
      <c r="U3" s="545"/>
      <c r="V3" s="545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I3" s="127"/>
    </row>
    <row r="4" spans="1:35" s="106" customFormat="1" ht="15" customHeight="1" thickBot="1" x14ac:dyDescent="0.25">
      <c r="A4" s="127"/>
      <c r="B4" s="127"/>
      <c r="C4" s="127"/>
      <c r="D4" s="127"/>
      <c r="E4" s="551"/>
      <c r="F4" s="552"/>
      <c r="G4" s="495"/>
      <c r="H4" s="544"/>
      <c r="I4" s="544"/>
      <c r="J4" s="577"/>
      <c r="K4" s="577"/>
      <c r="L4" s="577"/>
      <c r="M4" s="508"/>
      <c r="N4" s="508"/>
      <c r="O4" s="508"/>
      <c r="P4" s="508"/>
      <c r="Q4" s="582"/>
      <c r="R4" s="582"/>
      <c r="S4" s="538"/>
      <c r="T4" s="538"/>
      <c r="U4" s="582"/>
      <c r="V4" s="582"/>
      <c r="W4" s="538"/>
      <c r="X4" s="538"/>
      <c r="Y4" s="537"/>
      <c r="Z4" s="537"/>
      <c r="AA4" s="537"/>
      <c r="AB4" s="537"/>
      <c r="AC4" s="537"/>
      <c r="AD4" s="537"/>
      <c r="AE4" s="537"/>
      <c r="AF4" s="537"/>
      <c r="AG4" s="574"/>
      <c r="AH4" s="574"/>
      <c r="AI4" s="127"/>
    </row>
    <row r="5" spans="1:35" s="27" customFormat="1" ht="6" customHeight="1" thickBot="1" x14ac:dyDescent="0.25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</row>
    <row r="6" spans="1:35" s="2" customFormat="1" ht="16.5" customHeight="1" thickBot="1" x14ac:dyDescent="0.3">
      <c r="A6" s="553" t="s">
        <v>29</v>
      </c>
      <c r="B6" s="554" t="s">
        <v>31</v>
      </c>
      <c r="C6" s="563" t="s">
        <v>81</v>
      </c>
      <c r="D6" s="564"/>
      <c r="E6" s="569" t="s">
        <v>12</v>
      </c>
      <c r="F6" s="569"/>
      <c r="G6" s="42" t="s">
        <v>3</v>
      </c>
      <c r="H6" s="509" t="s">
        <v>44</v>
      </c>
      <c r="I6" s="528" t="s">
        <v>337</v>
      </c>
      <c r="J6" s="505" t="s">
        <v>32</v>
      </c>
      <c r="K6" s="583" t="s">
        <v>0</v>
      </c>
      <c r="L6" s="584"/>
      <c r="M6" s="578" t="s">
        <v>33</v>
      </c>
      <c r="N6" s="579"/>
      <c r="O6" s="578" t="s">
        <v>34</v>
      </c>
      <c r="P6" s="579"/>
      <c r="Q6" s="503" t="s">
        <v>35</v>
      </c>
      <c r="R6" s="504"/>
      <c r="S6" s="503" t="s">
        <v>36</v>
      </c>
      <c r="T6" s="504"/>
      <c r="U6" s="595" t="s">
        <v>37</v>
      </c>
      <c r="V6" s="596"/>
      <c r="W6" s="587" t="s">
        <v>38</v>
      </c>
      <c r="X6" s="588"/>
      <c r="Y6" s="539" t="s">
        <v>39</v>
      </c>
      <c r="Z6" s="540"/>
      <c r="AA6" s="539" t="s">
        <v>40</v>
      </c>
      <c r="AB6" s="540"/>
      <c r="AC6" s="539" t="s">
        <v>80</v>
      </c>
      <c r="AD6" s="540"/>
      <c r="AE6" s="539"/>
      <c r="AF6" s="540"/>
      <c r="AG6" s="575"/>
      <c r="AH6" s="576"/>
    </row>
    <row r="7" spans="1:35" s="2" customFormat="1" ht="16.5" customHeight="1" thickBot="1" x14ac:dyDescent="0.25">
      <c r="A7" s="529"/>
      <c r="B7" s="555"/>
      <c r="C7" s="565"/>
      <c r="D7" s="566"/>
      <c r="E7" s="557" t="s">
        <v>11</v>
      </c>
      <c r="F7" s="560" t="s">
        <v>9</v>
      </c>
      <c r="G7" s="531" t="s">
        <v>48</v>
      </c>
      <c r="H7" s="510"/>
      <c r="I7" s="529"/>
      <c r="J7" s="506"/>
      <c r="K7" s="547" t="s">
        <v>14</v>
      </c>
      <c r="L7" s="580" t="s">
        <v>15</v>
      </c>
      <c r="M7" s="512"/>
      <c r="N7" s="513"/>
      <c r="O7" s="512"/>
      <c r="P7" s="513"/>
      <c r="Q7" s="514"/>
      <c r="R7" s="515"/>
      <c r="S7" s="514"/>
      <c r="T7" s="515"/>
      <c r="U7" s="591"/>
      <c r="V7" s="592"/>
      <c r="W7" s="589"/>
      <c r="X7" s="590"/>
      <c r="Y7" s="572"/>
      <c r="Z7" s="573"/>
      <c r="AA7" s="572"/>
      <c r="AB7" s="573"/>
      <c r="AC7" s="572"/>
      <c r="AD7" s="573"/>
      <c r="AE7" s="572"/>
      <c r="AF7" s="573"/>
      <c r="AG7" s="570"/>
      <c r="AH7" s="571"/>
    </row>
    <row r="8" spans="1:35" s="2" customFormat="1" ht="16.5" customHeight="1" thickBot="1" x14ac:dyDescent="0.25">
      <c r="A8" s="529"/>
      <c r="B8" s="555"/>
      <c r="C8" s="567" t="s">
        <v>82</v>
      </c>
      <c r="D8" s="567" t="s">
        <v>83</v>
      </c>
      <c r="E8" s="558"/>
      <c r="F8" s="561"/>
      <c r="G8" s="532"/>
      <c r="H8" s="510"/>
      <c r="I8" s="529"/>
      <c r="J8" s="506"/>
      <c r="K8" s="547"/>
      <c r="L8" s="580"/>
      <c r="M8" s="585">
        <v>2015</v>
      </c>
      <c r="N8" s="586"/>
      <c r="O8" s="585">
        <v>2014</v>
      </c>
      <c r="P8" s="586"/>
      <c r="Q8" s="516">
        <v>2013</v>
      </c>
      <c r="R8" s="517"/>
      <c r="S8" s="516">
        <v>2012</v>
      </c>
      <c r="T8" s="517"/>
      <c r="U8" s="522" t="s">
        <v>221</v>
      </c>
      <c r="V8" s="523"/>
      <c r="W8" s="593" t="s">
        <v>115</v>
      </c>
      <c r="X8" s="594"/>
      <c r="Y8" s="526" t="s">
        <v>222</v>
      </c>
      <c r="Z8" s="527"/>
      <c r="AA8" s="526" t="s">
        <v>93</v>
      </c>
      <c r="AB8" s="527"/>
      <c r="AC8" s="526"/>
      <c r="AD8" s="527"/>
      <c r="AE8" s="526"/>
      <c r="AF8" s="527"/>
      <c r="AG8" s="524"/>
      <c r="AH8" s="525"/>
    </row>
    <row r="9" spans="1:35" s="2" customFormat="1" ht="16.5" customHeight="1" thickBot="1" x14ac:dyDescent="0.25">
      <c r="A9" s="530"/>
      <c r="B9" s="556"/>
      <c r="C9" s="568"/>
      <c r="D9" s="568"/>
      <c r="E9" s="559"/>
      <c r="F9" s="562"/>
      <c r="G9" s="248"/>
      <c r="H9" s="511"/>
      <c r="I9" s="530"/>
      <c r="J9" s="507"/>
      <c r="K9" s="548"/>
      <c r="L9" s="581"/>
      <c r="M9" s="9" t="s">
        <v>26</v>
      </c>
      <c r="N9" s="10" t="s">
        <v>27</v>
      </c>
      <c r="O9" s="9" t="s">
        <v>28</v>
      </c>
      <c r="P9" s="10" t="s">
        <v>27</v>
      </c>
      <c r="Q9" s="11" t="s">
        <v>28</v>
      </c>
      <c r="R9" s="12" t="s">
        <v>27</v>
      </c>
      <c r="S9" s="11" t="s">
        <v>28</v>
      </c>
      <c r="T9" s="12" t="s">
        <v>27</v>
      </c>
      <c r="U9" s="13" t="s">
        <v>28</v>
      </c>
      <c r="V9" s="14" t="s">
        <v>27</v>
      </c>
      <c r="W9" s="15" t="s">
        <v>28</v>
      </c>
      <c r="X9" s="16" t="s">
        <v>27</v>
      </c>
      <c r="Y9" s="243" t="s">
        <v>28</v>
      </c>
      <c r="Z9" s="244" t="s">
        <v>27</v>
      </c>
      <c r="AA9" s="243" t="s">
        <v>28</v>
      </c>
      <c r="AB9" s="244" t="s">
        <v>27</v>
      </c>
      <c r="AC9" s="243" t="s">
        <v>28</v>
      </c>
      <c r="AD9" s="244" t="s">
        <v>27</v>
      </c>
      <c r="AE9" s="243" t="s">
        <v>28</v>
      </c>
      <c r="AF9" s="244" t="s">
        <v>27</v>
      </c>
      <c r="AG9" s="60" t="s">
        <v>28</v>
      </c>
      <c r="AH9" s="61" t="s">
        <v>27</v>
      </c>
    </row>
    <row r="10" spans="1:35" s="37" customFormat="1" ht="16.5" customHeight="1" thickBot="1" x14ac:dyDescent="0.3">
      <c r="A10" s="90"/>
      <c r="B10" s="91"/>
      <c r="C10" s="249"/>
      <c r="D10" s="249"/>
      <c r="E10" s="92"/>
      <c r="F10" s="93"/>
      <c r="G10" s="95" t="s">
        <v>42</v>
      </c>
      <c r="H10" s="94"/>
      <c r="I10" s="96"/>
      <c r="J10" s="173"/>
      <c r="K10" s="501">
        <f>SUM(M10:AH10)</f>
        <v>0</v>
      </c>
      <c r="L10" s="502"/>
      <c r="M10" s="499"/>
      <c r="N10" s="500"/>
      <c r="O10" s="499"/>
      <c r="P10" s="500"/>
      <c r="Q10" s="499"/>
      <c r="R10" s="500"/>
      <c r="S10" s="499"/>
      <c r="T10" s="500"/>
      <c r="U10" s="499"/>
      <c r="V10" s="500"/>
      <c r="W10" s="499"/>
      <c r="X10" s="500"/>
      <c r="Y10" s="499"/>
      <c r="Z10" s="500"/>
      <c r="AA10" s="499"/>
      <c r="AB10" s="500"/>
      <c r="AC10" s="499"/>
      <c r="AD10" s="500"/>
      <c r="AE10" s="499"/>
      <c r="AF10" s="500"/>
      <c r="AG10" s="520"/>
      <c r="AH10" s="521"/>
    </row>
    <row r="11" spans="1:35" s="3" customFormat="1" ht="20.25" customHeight="1" thickBot="1" x14ac:dyDescent="0.25">
      <c r="A11" s="33">
        <f>SUM(A15:A37)</f>
        <v>15</v>
      </c>
      <c r="B11" s="49">
        <f>SUM(B15:B37)</f>
        <v>0</v>
      </c>
      <c r="C11" s="49"/>
      <c r="D11" s="49"/>
      <c r="E11" s="8">
        <f>SUM(E15:E37)</f>
        <v>15</v>
      </c>
      <c r="F11" s="83">
        <f>SUM(F15:F37)</f>
        <v>0</v>
      </c>
      <c r="G11" s="84" t="s">
        <v>43</v>
      </c>
      <c r="H11" s="99">
        <f>SUM(H15:H37)</f>
        <v>0</v>
      </c>
      <c r="I11" s="116">
        <f>SUM(I15:I37)</f>
        <v>0</v>
      </c>
      <c r="J11" s="145">
        <f>SUM(J15:J37)</f>
        <v>0</v>
      </c>
      <c r="K11" s="88">
        <f>SUM(K15:K37)</f>
        <v>115</v>
      </c>
      <c r="L11" s="98">
        <f>SUM(N11++P11+R11+T11+V11+X11+Z11+AB11+AD11+AF11+AH11)</f>
        <v>114</v>
      </c>
      <c r="M11" s="81"/>
      <c r="N11" s="97">
        <f>SUM(N15:N37)</f>
        <v>10</v>
      </c>
      <c r="O11" s="81"/>
      <c r="P11" s="97">
        <f>SUM(P15:P37)</f>
        <v>15</v>
      </c>
      <c r="Q11" s="81"/>
      <c r="R11" s="97">
        <f>SUM(R15:R37)</f>
        <v>16</v>
      </c>
      <c r="S11" s="81"/>
      <c r="T11" s="97">
        <f>SUM(T15:T37)</f>
        <v>20</v>
      </c>
      <c r="U11" s="81"/>
      <c r="V11" s="97">
        <f>SUM(V15:V37)</f>
        <v>27</v>
      </c>
      <c r="W11" s="81"/>
      <c r="X11" s="97">
        <f>SUM(X15:X37)</f>
        <v>11</v>
      </c>
      <c r="Y11" s="82"/>
      <c r="Z11" s="97">
        <f>SUM(Z15:Z37)</f>
        <v>4</v>
      </c>
      <c r="AA11" s="82"/>
      <c r="AB11" s="97">
        <f>SUM(AB15:AB37)</f>
        <v>11</v>
      </c>
      <c r="AC11" s="82"/>
      <c r="AD11" s="97">
        <f>SUM(AD15:AD37)</f>
        <v>0</v>
      </c>
      <c r="AE11" s="82"/>
      <c r="AF11" s="97">
        <f>SUM(AF15:AF37)</f>
        <v>0</v>
      </c>
      <c r="AG11" s="82"/>
      <c r="AH11" s="97">
        <f>SUM(AH15:AH37)</f>
        <v>0</v>
      </c>
    </row>
    <row r="12" spans="1:35" s="53" customFormat="1" ht="3" customHeight="1" thickBot="1" x14ac:dyDescent="0.25">
      <c r="E12" s="100"/>
      <c r="F12" s="100"/>
      <c r="G12" s="101"/>
      <c r="H12" s="100"/>
      <c r="I12" s="101"/>
      <c r="J12" s="101"/>
      <c r="L12" s="29"/>
      <c r="M12" s="80"/>
      <c r="N12" s="29"/>
      <c r="O12" s="80"/>
      <c r="P12" s="29"/>
      <c r="Q12" s="80"/>
      <c r="R12" s="29"/>
      <c r="S12" s="80"/>
      <c r="T12" s="29"/>
      <c r="U12" s="80"/>
      <c r="V12" s="29"/>
      <c r="W12" s="80"/>
      <c r="X12" s="29"/>
      <c r="Y12" s="80"/>
      <c r="Z12" s="29"/>
      <c r="AA12" s="80"/>
      <c r="AB12" s="29"/>
      <c r="AC12" s="80"/>
      <c r="AD12" s="29"/>
      <c r="AE12" s="80"/>
      <c r="AF12" s="29"/>
      <c r="AG12" s="80"/>
      <c r="AH12" s="29"/>
    </row>
    <row r="13" spans="1:35" s="143" customFormat="1" ht="16.5" customHeight="1" thickBot="1" x14ac:dyDescent="0.3">
      <c r="E13" s="144"/>
      <c r="F13" s="144"/>
      <c r="G13" s="496" t="s">
        <v>58</v>
      </c>
      <c r="H13" s="497"/>
      <c r="I13" s="497"/>
      <c r="J13" s="497"/>
      <c r="K13" s="497"/>
      <c r="L13" s="498"/>
      <c r="M13" s="486">
        <v>0</v>
      </c>
      <c r="N13" s="487"/>
      <c r="O13" s="488" t="s">
        <v>47</v>
      </c>
      <c r="P13" s="488"/>
      <c r="Q13" s="488"/>
      <c r="R13" s="489"/>
      <c r="S13" s="490">
        <v>0</v>
      </c>
      <c r="T13" s="491"/>
      <c r="U13" s="492" t="s">
        <v>41</v>
      </c>
      <c r="V13" s="493"/>
      <c r="W13" s="518" t="s">
        <v>59</v>
      </c>
      <c r="X13" s="519"/>
      <c r="Y13" s="518" t="s">
        <v>59</v>
      </c>
      <c r="Z13" s="519"/>
      <c r="AA13" s="518" t="s">
        <v>59</v>
      </c>
      <c r="AB13" s="519"/>
      <c r="AC13" s="518" t="s">
        <v>59</v>
      </c>
      <c r="AD13" s="519"/>
      <c r="AE13" s="518" t="s">
        <v>59</v>
      </c>
      <c r="AF13" s="519"/>
      <c r="AG13" s="518" t="s">
        <v>59</v>
      </c>
      <c r="AH13" s="519"/>
    </row>
    <row r="14" spans="1:35" s="53" customFormat="1" ht="6" customHeight="1" thickBot="1" x14ac:dyDescent="0.25">
      <c r="E14" s="100"/>
      <c r="F14" s="100"/>
      <c r="G14" s="101"/>
      <c r="H14" s="100"/>
      <c r="I14" s="101"/>
      <c r="J14" s="101"/>
      <c r="K14" s="375"/>
      <c r="L14" s="29"/>
      <c r="M14" s="80"/>
      <c r="N14" s="29"/>
      <c r="O14" s="80"/>
      <c r="P14" s="29"/>
      <c r="Q14" s="80"/>
      <c r="R14" s="29"/>
      <c r="S14" s="80"/>
      <c r="T14" s="29"/>
      <c r="U14" s="80"/>
      <c r="V14" s="29"/>
      <c r="W14" s="80"/>
      <c r="X14" s="29"/>
      <c r="Y14" s="80"/>
      <c r="Z14" s="29"/>
      <c r="AA14" s="80"/>
      <c r="AB14" s="29"/>
      <c r="AC14" s="80"/>
      <c r="AD14" s="29"/>
      <c r="AE14" s="80"/>
      <c r="AF14" s="29"/>
      <c r="AG14" s="80"/>
      <c r="AH14" s="29"/>
    </row>
    <row r="15" spans="1:35" s="48" customFormat="1" ht="15" customHeight="1" x14ac:dyDescent="0.2">
      <c r="A15" s="41">
        <v>1</v>
      </c>
      <c r="B15" s="231"/>
      <c r="C15" s="231"/>
      <c r="D15" s="231"/>
      <c r="E15" s="430">
        <v>1</v>
      </c>
      <c r="F15" s="226"/>
      <c r="G15" s="347" t="s">
        <v>84</v>
      </c>
      <c r="H15" s="431"/>
      <c r="I15" s="429"/>
      <c r="J15" s="216"/>
      <c r="K15" s="432">
        <f t="shared" ref="K15:K36" si="0">M15+O15+Q15+S15+U15+W15+Y15+AA15+AC15+AE15+AG15</f>
        <v>10</v>
      </c>
      <c r="L15" s="217">
        <f t="shared" ref="L15:L36" si="1">N15+P15+R15+T15+V15+X15+Z15+AB15+AD15+AF15+AH15</f>
        <v>10</v>
      </c>
      <c r="M15" s="40">
        <v>2</v>
      </c>
      <c r="N15" s="218">
        <f>SUMIF(ROZLOSOVÁNÍ!H$7:H$19,'PŘIHLÁŠKY CELKEM'!G15,ROZLOSOVÁNÍ!B$7:B$19)</f>
        <v>2</v>
      </c>
      <c r="O15" s="40">
        <v>1</v>
      </c>
      <c r="P15" s="219">
        <f>SUMIF(ROZLOSOVÁNÍ!H$22:H$39,'PŘIHLÁŠKY CELKEM'!G15,ROZLOSOVÁNÍ!B$22:B$39)</f>
        <v>1</v>
      </c>
      <c r="Q15" s="40">
        <v>1</v>
      </c>
      <c r="R15" s="220">
        <f>SUMIF(ROZLOSOVÁNÍ!H$42:H$60,'PŘIHLÁŠKY CELKEM'!G15,ROZLOSOVÁNÍ!B$42:B$60)</f>
        <v>1</v>
      </c>
      <c r="S15" s="40">
        <v>1</v>
      </c>
      <c r="T15" s="220">
        <f>SUMIF(ROZLOSOVÁNÍ!H$63:H$85,'PŘIHLÁŠKY CELKEM'!G15,ROZLOSOVÁNÍ!B$63:B$85)</f>
        <v>1</v>
      </c>
      <c r="U15" s="40">
        <v>2</v>
      </c>
      <c r="V15" s="221">
        <f>SUMIF(ROZLOSOVÁNÍ!H$88:H$117,'PŘIHLÁŠKY CELKEM'!G15,ROZLOSOVÁNÍ!B$88:B$117)</f>
        <v>2</v>
      </c>
      <c r="W15" s="40">
        <v>3</v>
      </c>
      <c r="X15" s="222">
        <f>SUMIF(ROZLOSOVÁNÍ!H$120:H$133,'PŘIHLÁŠKY CELKEM'!G15,ROZLOSOVÁNÍ!B$120:B$133)</f>
        <v>3</v>
      </c>
      <c r="Y15" s="40"/>
      <c r="Z15" s="223">
        <f>SUMIF(ROZLOSOVÁNÍ!H$136:H$142,'PŘIHLÁŠKY CELKEM'!G15,ROZLOSOVÁNÍ!B$136:B$142)</f>
        <v>0</v>
      </c>
      <c r="AA15" s="40"/>
      <c r="AB15" s="223">
        <f>SUMIF(ROZLOSOVÁNÍ!H$147:H$158,'PŘIHLÁŠKY CELKEM'!G15,ROZLOSOVÁNÍ!B$147:B$158)</f>
        <v>0</v>
      </c>
      <c r="AC15" s="40"/>
      <c r="AD15" s="223">
        <f>SUMIF(ROZLOSOVÁNÍ!H$161:H$162,'PŘIHLÁŠKY CELKEM'!G15,ROZLOSOVÁNÍ!B$161:B$162)</f>
        <v>0</v>
      </c>
      <c r="AE15" s="40"/>
      <c r="AF15" s="223">
        <f>SUMIF(ROZLOSOVÁNÍ!H$166:H$168,'PŘIHLÁŠKY CELKEM'!G15,ROZLOSOVÁNÍ!B$166:B$168)</f>
        <v>0</v>
      </c>
      <c r="AG15" s="40"/>
      <c r="AH15" s="224">
        <f>SUMIF(ROZLOSOVÁNÍ!H$171:H$173,'PŘIHLÁŠKY CELKEM'!G15,ROZLOSOVÁNÍ!B$171:B$173)</f>
        <v>0</v>
      </c>
    </row>
    <row r="16" spans="1:35" s="34" customFormat="1" ht="15" customHeight="1" x14ac:dyDescent="0.2">
      <c r="A16" s="30">
        <v>1</v>
      </c>
      <c r="B16" s="114"/>
      <c r="C16" s="114"/>
      <c r="D16" s="114"/>
      <c r="E16" s="307">
        <v>1</v>
      </c>
      <c r="F16" s="115"/>
      <c r="G16" s="347" t="s">
        <v>126</v>
      </c>
      <c r="H16" s="191"/>
      <c r="I16" s="428"/>
      <c r="J16" s="46"/>
      <c r="K16" s="246">
        <f>M16+O16+Q16+S16+U16+W16+Y16+AA16+AC16+AE16+AG16</f>
        <v>14</v>
      </c>
      <c r="L16" s="124">
        <f>N16+P16+R16+T16+V16+X16+Z16+AB16+AD16+AF16+AH16</f>
        <v>14</v>
      </c>
      <c r="M16" s="4">
        <v>3</v>
      </c>
      <c r="N16" s="182">
        <f>SUMIF(ROZLOSOVÁNÍ!H$7:H$19,'PŘIHLÁŠKY CELKEM'!G16,ROZLOSOVÁNÍ!B$7:B$19)</f>
        <v>3</v>
      </c>
      <c r="O16" s="4"/>
      <c r="P16" s="68">
        <f>SUMIF(ROZLOSOVÁNÍ!H$22:H$39,'PŘIHLÁŠKY CELKEM'!G16,ROZLOSOVÁNÍ!B$22:B$39)</f>
        <v>0</v>
      </c>
      <c r="Q16" s="4">
        <v>2</v>
      </c>
      <c r="R16" s="66">
        <f>SUMIF(ROZLOSOVÁNÍ!H$42:H$60,'PŘIHLÁŠKY CELKEM'!G16,ROZLOSOVÁNÍ!B$42:B$60)</f>
        <v>2</v>
      </c>
      <c r="S16" s="4">
        <v>3</v>
      </c>
      <c r="T16" s="66">
        <f>SUMIF(ROZLOSOVÁNÍ!H$63:H$85,'PŘIHLÁŠKY CELKEM'!G16,ROZLOSOVÁNÍ!B$63:B$85)</f>
        <v>3</v>
      </c>
      <c r="U16" s="4">
        <v>2</v>
      </c>
      <c r="V16" s="64">
        <f>SUMIF(ROZLOSOVÁNÍ!H$88:H$117,'PŘIHLÁŠKY CELKEM'!G16,ROZLOSOVÁNÍ!B$88:B$117)</f>
        <v>2</v>
      </c>
      <c r="W16" s="4">
        <v>1</v>
      </c>
      <c r="X16" s="73">
        <f>SUMIF(ROZLOSOVÁNÍ!H$120:H$133,'PŘIHLÁŠKY CELKEM'!G16,ROZLOSOVÁNÍ!B$120:B$133)</f>
        <v>1</v>
      </c>
      <c r="Y16" s="4"/>
      <c r="Z16" s="71">
        <f>SUMIF(ROZLOSOVÁNÍ!H$136:H$142,'PŘIHLÁŠKY CELKEM'!G16,ROZLOSOVÁNÍ!B$136:B$142)</f>
        <v>0</v>
      </c>
      <c r="AA16" s="4">
        <v>3</v>
      </c>
      <c r="AB16" s="102">
        <f>SUMIF(ROZLOSOVÁNÍ!H$145:H$158,'PŘIHLÁŠKY CELKEM'!G16,ROZLOSOVÁNÍ!B$145:B$158)</f>
        <v>3</v>
      </c>
      <c r="AC16" s="4"/>
      <c r="AD16" s="102">
        <f>SUMIF(ROZLOSOVÁNÍ!H$161:H$162,'PŘIHLÁŠKY CELKEM'!G16,ROZLOSOVÁNÍ!B$161:B$162)</f>
        <v>0</v>
      </c>
      <c r="AE16" s="4"/>
      <c r="AF16" s="102">
        <f>SUMIF(ROZLOSOVÁNÍ!H$166:H$168,'PŘIHLÁŠKY CELKEM'!G16,ROZLOSOVÁNÍ!B$166:B$168)</f>
        <v>0</v>
      </c>
      <c r="AG16" s="4"/>
      <c r="AH16" s="62">
        <f>SUMIF(ROZLOSOVÁNÍ!H$171:H$173,'PŘIHLÁŠKY CELKEM'!G16,ROZLOSOVÁNÍ!B$171:B$173)</f>
        <v>0</v>
      </c>
      <c r="AI16" s="35"/>
    </row>
    <row r="17" spans="1:35" s="34" customFormat="1" ht="15" customHeight="1" x14ac:dyDescent="0.2">
      <c r="A17" s="44">
        <v>1</v>
      </c>
      <c r="B17" s="114"/>
      <c r="C17" s="114"/>
      <c r="D17" s="114"/>
      <c r="E17" s="307">
        <v>1</v>
      </c>
      <c r="F17" s="115"/>
      <c r="G17" s="347" t="s">
        <v>162</v>
      </c>
      <c r="H17" s="191"/>
      <c r="I17" s="428"/>
      <c r="J17" s="43"/>
      <c r="K17" s="246">
        <f t="shared" ref="K17:K20" si="2">M17+O17+Q17+S17+U17+W17+Y17+AA17+AC17+AE17+AG17</f>
        <v>1</v>
      </c>
      <c r="L17" s="124">
        <f t="shared" ref="L17:L20" si="3">N17+P17+R17+T17+V17+X17+Z17+AB17+AD17+AF17+AH17</f>
        <v>1</v>
      </c>
      <c r="M17" s="4"/>
      <c r="N17" s="182">
        <f>SUMIF(ROZLOSOVÁNÍ!H$7:H$19,'PŘIHLÁŠKY CELKEM'!G17,ROZLOSOVÁNÍ!B$7:B$19)</f>
        <v>0</v>
      </c>
      <c r="O17" s="4">
        <v>1</v>
      </c>
      <c r="P17" s="68">
        <f>SUMIF(ROZLOSOVÁNÍ!H$22:H$39,'PŘIHLÁŠKY CELKEM'!G17,ROZLOSOVÁNÍ!B$22:B$39)</f>
        <v>1</v>
      </c>
      <c r="Q17" s="4"/>
      <c r="R17" s="66">
        <f>SUMIF(ROZLOSOVÁNÍ!H$42:H$60,'PŘIHLÁŠKY CELKEM'!G17,ROZLOSOVÁNÍ!B$42:B$60)</f>
        <v>0</v>
      </c>
      <c r="S17" s="4"/>
      <c r="T17" s="66">
        <f>SUMIF(ROZLOSOVÁNÍ!H$63:H$85,'PŘIHLÁŠKY CELKEM'!G17,ROZLOSOVÁNÍ!B$63:B$85)</f>
        <v>0</v>
      </c>
      <c r="U17" s="4"/>
      <c r="V17" s="64">
        <f>SUMIF(ROZLOSOVÁNÍ!H$88:H$117,'PŘIHLÁŠKY CELKEM'!G17,ROZLOSOVÁNÍ!B$88:B$117)</f>
        <v>0</v>
      </c>
      <c r="W17" s="4"/>
      <c r="X17" s="73">
        <f>SUMIF(ROZLOSOVÁNÍ!H$120:H$133,'PŘIHLÁŠKY CELKEM'!G17,ROZLOSOVÁNÍ!B$120:B$133)</f>
        <v>0</v>
      </c>
      <c r="Y17" s="4"/>
      <c r="Z17" s="71">
        <f>SUMIF(ROZLOSOVÁNÍ!H$136:H$142,'PŘIHLÁŠKY CELKEM'!G17,ROZLOSOVÁNÍ!B$136:B$142)</f>
        <v>0</v>
      </c>
      <c r="AA17" s="4"/>
      <c r="AB17" s="102">
        <f>SUMIF(ROZLOSOVÁNÍ!H$145:H$158,'PŘIHLÁŠKY CELKEM'!G17,ROZLOSOVÁNÍ!B$145:B$158)</f>
        <v>0</v>
      </c>
      <c r="AC17" s="4"/>
      <c r="AD17" s="102">
        <f>SUMIF(ROZLOSOVÁNÍ!H$161:H$162,'PŘIHLÁŠKY CELKEM'!G17,ROZLOSOVÁNÍ!B$161:B$162)</f>
        <v>0</v>
      </c>
      <c r="AE17" s="4"/>
      <c r="AF17" s="102">
        <f>SUMIF(ROZLOSOVÁNÍ!H$166:H$168,'PŘIHLÁŠKY CELKEM'!G17,ROZLOSOVÁNÍ!B$166:B$168)</f>
        <v>0</v>
      </c>
      <c r="AG17" s="4"/>
      <c r="AH17" s="62">
        <f>SUMIF(ROZLOSOVÁNÍ!H$171:H$173,'PŘIHLÁŠKY CELKEM'!G17,ROZLOSOVÁNÍ!B$171:B$173)</f>
        <v>0</v>
      </c>
      <c r="AI17" s="35"/>
    </row>
    <row r="18" spans="1:35" s="34" customFormat="1" ht="15" customHeight="1" x14ac:dyDescent="0.2">
      <c r="A18" s="44">
        <v>1</v>
      </c>
      <c r="B18" s="114"/>
      <c r="C18" s="114"/>
      <c r="D18" s="114"/>
      <c r="E18" s="307">
        <v>1</v>
      </c>
      <c r="F18" s="115"/>
      <c r="G18" s="347" t="s">
        <v>163</v>
      </c>
      <c r="H18" s="191"/>
      <c r="I18" s="428"/>
      <c r="J18" s="43"/>
      <c r="K18" s="246">
        <f t="shared" si="2"/>
        <v>2</v>
      </c>
      <c r="L18" s="124">
        <f t="shared" si="3"/>
        <v>2</v>
      </c>
      <c r="M18" s="4"/>
      <c r="N18" s="182">
        <f>SUMIF(ROZLOSOVÁNÍ!H$7:H$19,'PŘIHLÁŠKY CELKEM'!G18,ROZLOSOVÁNÍ!B$7:B$19)</f>
        <v>0</v>
      </c>
      <c r="O18" s="4">
        <v>1</v>
      </c>
      <c r="P18" s="68">
        <f>SUMIF(ROZLOSOVÁNÍ!H$22:H$39,'PŘIHLÁŠKY CELKEM'!G18,ROZLOSOVÁNÍ!B$22:B$39)</f>
        <v>1</v>
      </c>
      <c r="Q18" s="4"/>
      <c r="R18" s="66">
        <f>SUMIF(ROZLOSOVÁNÍ!H$42:H$60,'PŘIHLÁŠKY CELKEM'!G18,ROZLOSOVÁNÍ!B$42:B$60)</f>
        <v>0</v>
      </c>
      <c r="S18" s="4"/>
      <c r="T18" s="66">
        <f>SUMIF(ROZLOSOVÁNÍ!H$63:H$85,'PŘIHLÁŠKY CELKEM'!G18,ROZLOSOVÁNÍ!B$63:B$85)</f>
        <v>0</v>
      </c>
      <c r="U18" s="4"/>
      <c r="V18" s="64">
        <f>SUMIF(ROZLOSOVÁNÍ!H$88:H$117,'PŘIHLÁŠKY CELKEM'!G18,ROZLOSOVÁNÍ!B$88:B$117)</f>
        <v>0</v>
      </c>
      <c r="W18" s="4"/>
      <c r="X18" s="73">
        <f>SUMIF(ROZLOSOVÁNÍ!H$120:H$133,'PŘIHLÁŠKY CELKEM'!G18,ROZLOSOVÁNÍ!B$120:B$133)</f>
        <v>0</v>
      </c>
      <c r="Y18" s="4">
        <v>1</v>
      </c>
      <c r="Z18" s="71">
        <f>SUMIF(ROZLOSOVÁNÍ!H$136:H$142,'PŘIHLÁŠKY CELKEM'!G18,ROZLOSOVÁNÍ!B$136:B$142)</f>
        <v>1</v>
      </c>
      <c r="AA18" s="4"/>
      <c r="AB18" s="102">
        <f>SUMIF(ROZLOSOVÁNÍ!H$145:H$158,'PŘIHLÁŠKY CELKEM'!G18,ROZLOSOVÁNÍ!B$145:B$158)</f>
        <v>0</v>
      </c>
      <c r="AC18" s="4"/>
      <c r="AD18" s="102">
        <f>SUMIF(ROZLOSOVÁNÍ!H$161:H$162,'PŘIHLÁŠKY CELKEM'!G18,ROZLOSOVÁNÍ!B$161:B$162)</f>
        <v>0</v>
      </c>
      <c r="AE18" s="4"/>
      <c r="AF18" s="102">
        <f>SUMIF(ROZLOSOVÁNÍ!H$166:H$168,'PŘIHLÁŠKY CELKEM'!G18,ROZLOSOVÁNÍ!B$166:B$168)</f>
        <v>0</v>
      </c>
      <c r="AG18" s="4"/>
      <c r="AH18" s="62">
        <f>SUMIF(ROZLOSOVÁNÍ!H$171:H$173,'PŘIHLÁŠKY CELKEM'!G18,ROZLOSOVÁNÍ!B$171:B$173)</f>
        <v>0</v>
      </c>
      <c r="AI18" s="35"/>
    </row>
    <row r="19" spans="1:35" ht="15" customHeight="1" x14ac:dyDescent="0.2">
      <c r="A19" s="45">
        <v>1</v>
      </c>
      <c r="B19" s="114"/>
      <c r="C19" s="114"/>
      <c r="D19" s="114"/>
      <c r="E19" s="307">
        <v>1</v>
      </c>
      <c r="F19" s="115"/>
      <c r="G19" s="347" t="s">
        <v>198</v>
      </c>
      <c r="H19" s="191"/>
      <c r="I19" s="428"/>
      <c r="J19" s="43"/>
      <c r="K19" s="246">
        <f t="shared" si="2"/>
        <v>4</v>
      </c>
      <c r="L19" s="124">
        <f t="shared" si="3"/>
        <v>3</v>
      </c>
      <c r="M19" s="4"/>
      <c r="N19" s="182">
        <f>SUMIF(ROZLOSOVÁNÍ!H$7:H$19,'PŘIHLÁŠKY CELKEM'!G19,ROZLOSOVÁNÍ!B$7:B$19)</f>
        <v>0</v>
      </c>
      <c r="O19" s="4"/>
      <c r="P19" s="68">
        <f>SUMIF(ROZLOSOVÁNÍ!H$22:H$39,'PŘIHLÁŠKY CELKEM'!G19,ROZLOSOVÁNÍ!B$22:B$39)</f>
        <v>0</v>
      </c>
      <c r="Q19" s="4"/>
      <c r="R19" s="66">
        <f>SUMIF(ROZLOSOVÁNÍ!H$42:H$60,'PŘIHLÁŠKY CELKEM'!G19,ROZLOSOVÁNÍ!B$42:B$60)</f>
        <v>0</v>
      </c>
      <c r="S19" s="4"/>
      <c r="T19" s="66">
        <f>SUMIF(ROZLOSOVÁNÍ!H$63:H$85,'PŘIHLÁŠKY CELKEM'!G19,ROZLOSOVÁNÍ!B$63:B$85)</f>
        <v>0</v>
      </c>
      <c r="U19" s="4">
        <v>3</v>
      </c>
      <c r="V19" s="64">
        <f>SUMIF(ROZLOSOVÁNÍ!H$88:H$117,'PŘIHLÁŠKY CELKEM'!G19,ROZLOSOVÁNÍ!B$88:B$117)</f>
        <v>2</v>
      </c>
      <c r="W19" s="4">
        <v>1</v>
      </c>
      <c r="X19" s="73">
        <f>SUMIF(ROZLOSOVÁNÍ!H$120:H$133,'PŘIHLÁŠKY CELKEM'!G19,ROZLOSOVÁNÍ!B$120:B$133)</f>
        <v>1</v>
      </c>
      <c r="Y19" s="4"/>
      <c r="Z19" s="71">
        <f>SUMIF(ROZLOSOVÁNÍ!H$136:H$142,'PŘIHLÁŠKY CELKEM'!G19,ROZLOSOVÁNÍ!B$136:B$142)</f>
        <v>0</v>
      </c>
      <c r="AA19" s="4"/>
      <c r="AB19" s="102">
        <f>SUMIF(ROZLOSOVÁNÍ!H$145:H$158,'PŘIHLÁŠKY CELKEM'!G19,ROZLOSOVÁNÍ!B$145:B$158)</f>
        <v>0</v>
      </c>
      <c r="AC19" s="4"/>
      <c r="AD19" s="102">
        <f>SUMIF(ROZLOSOVÁNÍ!H$161:H$162,'PŘIHLÁŠKY CELKEM'!G19,ROZLOSOVÁNÍ!B$161:B$162)</f>
        <v>0</v>
      </c>
      <c r="AE19" s="4"/>
      <c r="AF19" s="102">
        <f>SUMIF(ROZLOSOVÁNÍ!H$166:H$168,'PŘIHLÁŠKY CELKEM'!G19,ROZLOSOVÁNÍ!B$166:B$168)</f>
        <v>0</v>
      </c>
      <c r="AG19" s="4"/>
      <c r="AH19" s="62">
        <f>SUMIF(ROZLOSOVÁNÍ!H$171:H$173,'PŘIHLÁŠKY CELKEM'!G19,ROZLOSOVÁNÍ!B$171:B$173)</f>
        <v>0</v>
      </c>
    </row>
    <row r="20" spans="1:35" s="34" customFormat="1" ht="15" customHeight="1" x14ac:dyDescent="0.2">
      <c r="A20" s="30">
        <v>1</v>
      </c>
      <c r="B20" s="114"/>
      <c r="C20" s="254"/>
      <c r="D20" s="114"/>
      <c r="E20" s="307">
        <v>1</v>
      </c>
      <c r="F20" s="115"/>
      <c r="G20" s="347" t="s">
        <v>181</v>
      </c>
      <c r="H20" s="191"/>
      <c r="I20" s="428"/>
      <c r="J20" s="43"/>
      <c r="K20" s="246">
        <f t="shared" si="2"/>
        <v>8</v>
      </c>
      <c r="L20" s="124">
        <f t="shared" si="3"/>
        <v>8</v>
      </c>
      <c r="M20" s="4"/>
      <c r="N20" s="182">
        <f>SUMIF(ROZLOSOVÁNÍ!H$7:H$19,'PŘIHLÁŠKY CELKEM'!G20,ROZLOSOVÁNÍ!B$7:B$19)</f>
        <v>0</v>
      </c>
      <c r="O20" s="4"/>
      <c r="P20" s="68">
        <f>SUMIF(ROZLOSOVÁNÍ!H$22:H$39,'PŘIHLÁŠKY CELKEM'!G20,ROZLOSOVÁNÍ!B$22:B$39)</f>
        <v>0</v>
      </c>
      <c r="Q20" s="4"/>
      <c r="R20" s="66">
        <f>SUMIF(ROZLOSOVÁNÍ!H$42:H$60,'PŘIHLÁŠKY CELKEM'!G20,ROZLOSOVÁNÍ!B$42:B$60)</f>
        <v>0</v>
      </c>
      <c r="S20" s="4">
        <v>4</v>
      </c>
      <c r="T20" s="66">
        <f>SUMIF(ROZLOSOVÁNÍ!H$63:H$85,'PŘIHLÁŠKY CELKEM'!G20,ROZLOSOVÁNÍ!B$63:B$85)</f>
        <v>4</v>
      </c>
      <c r="U20" s="4">
        <v>4</v>
      </c>
      <c r="V20" s="64">
        <f>SUMIF(ROZLOSOVÁNÍ!H$88:H$117,'PŘIHLÁŠKY CELKEM'!G20,ROZLOSOVÁNÍ!B$88:B$117)</f>
        <v>4</v>
      </c>
      <c r="W20" s="4"/>
      <c r="X20" s="73">
        <f>SUMIF(ROZLOSOVÁNÍ!H$120:H$133,'PŘIHLÁŠKY CELKEM'!G20,ROZLOSOVÁNÍ!B$120:B$133)</f>
        <v>0</v>
      </c>
      <c r="Y20" s="4"/>
      <c r="Z20" s="71">
        <f>SUMIF(ROZLOSOVÁNÍ!H$136:H$142,'PŘIHLÁŠKY CELKEM'!G20,ROZLOSOVÁNÍ!B$136:B$142)</f>
        <v>0</v>
      </c>
      <c r="AA20" s="4"/>
      <c r="AB20" s="102">
        <f>SUMIF(ROZLOSOVÁNÍ!H$145:H$158,'PŘIHLÁŠKY CELKEM'!G20,ROZLOSOVÁNÍ!B$145:B$158)</f>
        <v>0</v>
      </c>
      <c r="AC20" s="4"/>
      <c r="AD20" s="102">
        <f>SUMIF(ROZLOSOVÁNÍ!H$161:H$162,'PŘIHLÁŠKY CELKEM'!G20,ROZLOSOVÁNÍ!B$161:B$162)</f>
        <v>0</v>
      </c>
      <c r="AE20" s="4"/>
      <c r="AF20" s="102">
        <f>SUMIF(ROZLOSOVÁNÍ!H$166:H$168,'PŘIHLÁŠKY CELKEM'!G20,ROZLOSOVÁNÍ!B$166:B$168)</f>
        <v>0</v>
      </c>
      <c r="AG20" s="4"/>
      <c r="AH20" s="62">
        <f>SUMIF(ROZLOSOVÁNÍ!H$171:H$173,'PŘIHLÁŠKY CELKEM'!G20,ROZLOSOVÁNÍ!B$171:B$173)</f>
        <v>0</v>
      </c>
      <c r="AI20" s="35"/>
    </row>
    <row r="21" spans="1:35" ht="15" customHeight="1" x14ac:dyDescent="0.2">
      <c r="A21" s="44">
        <v>1</v>
      </c>
      <c r="B21" s="114"/>
      <c r="C21" s="114"/>
      <c r="D21" s="114"/>
      <c r="E21" s="307">
        <v>1</v>
      </c>
      <c r="F21" s="115"/>
      <c r="G21" s="347" t="s">
        <v>199</v>
      </c>
      <c r="H21" s="191"/>
      <c r="I21" s="428"/>
      <c r="J21" s="46"/>
      <c r="K21" s="246">
        <f t="shared" ref="K21:L23" si="4">M21+O21+Q21+S21+U21+W21+Y21+AA21+AC21+AE21+AG21</f>
        <v>4</v>
      </c>
      <c r="L21" s="124">
        <f t="shared" si="4"/>
        <v>4</v>
      </c>
      <c r="M21" s="4"/>
      <c r="N21" s="182">
        <f>SUMIF(ROZLOSOVÁNÍ!H$7:H$19,'PŘIHLÁŠKY CELKEM'!G21,ROZLOSOVÁNÍ!B$7:B$19)</f>
        <v>0</v>
      </c>
      <c r="O21" s="4"/>
      <c r="P21" s="68">
        <f>SUMIF(ROZLOSOVÁNÍ!H$22:H$39,'PŘIHLÁŠKY CELKEM'!G21,ROZLOSOVÁNÍ!B$22:B$39)</f>
        <v>0</v>
      </c>
      <c r="Q21" s="4">
        <v>1</v>
      </c>
      <c r="R21" s="66">
        <f>SUMIF(ROZLOSOVÁNÍ!H$42:H$60,'PŘIHLÁŠKY CELKEM'!G21,ROZLOSOVÁNÍ!B$42:B$60)</f>
        <v>1</v>
      </c>
      <c r="S21" s="4"/>
      <c r="T21" s="66">
        <f>SUMIF(ROZLOSOVÁNÍ!H$63:H$85,'PŘIHLÁŠKY CELKEM'!G21,ROZLOSOVÁNÍ!B$63:B$85)</f>
        <v>0</v>
      </c>
      <c r="U21" s="4">
        <v>3</v>
      </c>
      <c r="V21" s="64">
        <f>SUMIF(ROZLOSOVÁNÍ!H$88:H$117,'PŘIHLÁŠKY CELKEM'!G21,ROZLOSOVÁNÍ!B$88:B$117)</f>
        <v>3</v>
      </c>
      <c r="W21" s="4"/>
      <c r="X21" s="73">
        <f>SUMIF(ROZLOSOVÁNÍ!H$120:H$133,'PŘIHLÁŠKY CELKEM'!G21,ROZLOSOVÁNÍ!B$120:B$133)</f>
        <v>0</v>
      </c>
      <c r="Y21" s="4"/>
      <c r="Z21" s="71">
        <f>SUMIF(ROZLOSOVÁNÍ!H$136:H$142,'PŘIHLÁŠKY CELKEM'!G21,ROZLOSOVÁNÍ!B$136:B$142)</f>
        <v>0</v>
      </c>
      <c r="AA21" s="4"/>
      <c r="AB21" s="102">
        <f>SUMIF(ROZLOSOVÁNÍ!H$145:H$158,'PŘIHLÁŠKY CELKEM'!G21,ROZLOSOVÁNÍ!B$145:B$158)</f>
        <v>0</v>
      </c>
      <c r="AC21" s="4"/>
      <c r="AD21" s="102">
        <f>SUMIF(ROZLOSOVÁNÍ!H$161:H$162,'PŘIHLÁŠKY CELKEM'!G21,ROZLOSOVÁNÍ!B$161:B$162)</f>
        <v>0</v>
      </c>
      <c r="AE21" s="4"/>
      <c r="AF21" s="102">
        <f>SUMIF(ROZLOSOVÁNÍ!H$166:H$168,'PŘIHLÁŠKY CELKEM'!G21,ROZLOSOVÁNÍ!B$166:B$168)</f>
        <v>0</v>
      </c>
      <c r="AG21" s="4"/>
      <c r="AH21" s="62">
        <f>SUMIF(ROZLOSOVÁNÍ!H$171:H$173,'PŘIHLÁŠKY CELKEM'!G21,ROZLOSOVÁNÍ!B$171:B$173)</f>
        <v>0</v>
      </c>
    </row>
    <row r="22" spans="1:35" s="34" customFormat="1" ht="15" customHeight="1" x14ac:dyDescent="0.2">
      <c r="A22" s="44">
        <v>1</v>
      </c>
      <c r="B22" s="114"/>
      <c r="C22" s="114"/>
      <c r="D22" s="114"/>
      <c r="E22" s="307">
        <v>1</v>
      </c>
      <c r="F22" s="115"/>
      <c r="G22" s="347" t="s">
        <v>331</v>
      </c>
      <c r="H22" s="191"/>
      <c r="I22" s="428"/>
      <c r="J22" s="43"/>
      <c r="K22" s="246">
        <f t="shared" si="4"/>
        <v>6</v>
      </c>
      <c r="L22" s="124">
        <f t="shared" si="4"/>
        <v>6</v>
      </c>
      <c r="M22" s="4"/>
      <c r="N22" s="182">
        <f>SUMIF(ROZLOSOVÁNÍ!H$7:H$19,'PŘIHLÁŠKY CELKEM'!G22,ROZLOSOVÁNÍ!B$7:B$19)</f>
        <v>0</v>
      </c>
      <c r="O22" s="4">
        <v>1</v>
      </c>
      <c r="P22" s="68">
        <f>SUMIF(ROZLOSOVÁNÍ!H$22:H$39,'PŘIHLÁŠKY CELKEM'!G22,ROZLOSOVÁNÍ!B$22:B$39)</f>
        <v>1</v>
      </c>
      <c r="Q22" s="4"/>
      <c r="R22" s="66">
        <f>SUMIF(ROZLOSOVÁNÍ!H$42:H$60,'PŘIHLÁŠKY CELKEM'!G22,ROZLOSOVÁNÍ!B$42:B$60)</f>
        <v>0</v>
      </c>
      <c r="S22" s="4">
        <v>2</v>
      </c>
      <c r="T22" s="66">
        <f>SUMIF(ROZLOSOVÁNÍ!H$63:H$85,'PŘIHLÁŠKY CELKEM'!G22,ROZLOSOVÁNÍ!B$63:B$85)</f>
        <v>2</v>
      </c>
      <c r="U22" s="4">
        <v>2</v>
      </c>
      <c r="V22" s="64">
        <f>SUMIF(ROZLOSOVÁNÍ!H$88:H$117,'PŘIHLÁŠKY CELKEM'!G22,ROZLOSOVÁNÍ!B$88:B$117)</f>
        <v>2</v>
      </c>
      <c r="W22" s="4">
        <v>1</v>
      </c>
      <c r="X22" s="73">
        <f>SUMIF(ROZLOSOVÁNÍ!H$120:H$133,'PŘIHLÁŠKY CELKEM'!G22,ROZLOSOVÁNÍ!B$120:B$133)</f>
        <v>1</v>
      </c>
      <c r="Y22" s="4"/>
      <c r="Z22" s="71">
        <f>SUMIF(ROZLOSOVÁNÍ!H$136:H$142,'PŘIHLÁŠKY CELKEM'!G22,ROZLOSOVÁNÍ!B$136:B$142)</f>
        <v>0</v>
      </c>
      <c r="AA22" s="4"/>
      <c r="AB22" s="102">
        <f>SUMIF(ROZLOSOVÁNÍ!H$145:H$158,'PŘIHLÁŠKY CELKEM'!G22,ROZLOSOVÁNÍ!B$145:B$158)</f>
        <v>0</v>
      </c>
      <c r="AC22" s="4"/>
      <c r="AD22" s="102">
        <f>SUMIF(ROZLOSOVÁNÍ!H$161:H$162,'PŘIHLÁŠKY CELKEM'!G22,ROZLOSOVÁNÍ!B$161:B$162)</f>
        <v>0</v>
      </c>
      <c r="AE22" s="4"/>
      <c r="AF22" s="102">
        <f>SUMIF(ROZLOSOVÁNÍ!H$166:H$168,'PŘIHLÁŠKY CELKEM'!G22,ROZLOSOVÁNÍ!B$166:B$168)</f>
        <v>0</v>
      </c>
      <c r="AG22" s="4"/>
      <c r="AH22" s="62">
        <f>SUMIF(ROZLOSOVÁNÍ!H$171:H$173,'PŘIHLÁŠKY CELKEM'!G22,ROZLOSOVÁNÍ!B$171:B$173)</f>
        <v>0</v>
      </c>
      <c r="AI22" s="35"/>
    </row>
    <row r="23" spans="1:35" s="5" customFormat="1" ht="15" customHeight="1" x14ac:dyDescent="0.2">
      <c r="A23" s="30">
        <v>1</v>
      </c>
      <c r="B23" s="114"/>
      <c r="C23" s="114"/>
      <c r="D23" s="254"/>
      <c r="E23" s="307">
        <v>1</v>
      </c>
      <c r="F23" s="115"/>
      <c r="G23" s="347" t="s">
        <v>312</v>
      </c>
      <c r="H23" s="191"/>
      <c r="I23" s="428"/>
      <c r="J23" s="43"/>
      <c r="K23" s="246">
        <f t="shared" si="4"/>
        <v>7</v>
      </c>
      <c r="L23" s="124">
        <f t="shared" si="4"/>
        <v>7</v>
      </c>
      <c r="M23" s="4">
        <v>1</v>
      </c>
      <c r="N23" s="182">
        <f>SUMIF(ROZLOSOVÁNÍ!H$7:H$19,'PŘIHLÁŠKY CELKEM'!G23,ROZLOSOVÁNÍ!B$7:B$19)</f>
        <v>1</v>
      </c>
      <c r="O23" s="4">
        <v>2</v>
      </c>
      <c r="P23" s="68">
        <f>SUMIF(ROZLOSOVÁNÍ!H$22:H$39,'PŘIHLÁŠKY CELKEM'!G23,ROZLOSOVÁNÍ!B$22:B$39)</f>
        <v>2</v>
      </c>
      <c r="Q23" s="4">
        <v>1</v>
      </c>
      <c r="R23" s="66">
        <f>SUMIF(ROZLOSOVÁNÍ!H$42:H$60,'PŘIHLÁŠKY CELKEM'!G23,ROZLOSOVÁNÍ!B$42:B$60)</f>
        <v>1</v>
      </c>
      <c r="S23" s="4">
        <v>3</v>
      </c>
      <c r="T23" s="66">
        <f>SUMIF(ROZLOSOVÁNÍ!H$63:H$85,'PŘIHLÁŠKY CELKEM'!G23,ROZLOSOVÁNÍ!B$63:B$85)</f>
        <v>3</v>
      </c>
      <c r="U23" s="4"/>
      <c r="V23" s="64">
        <f>SUMIF(ROZLOSOVÁNÍ!H$88:H$117,'PŘIHLÁŠKY CELKEM'!G23,ROZLOSOVÁNÍ!B$88:B$117)</f>
        <v>0</v>
      </c>
      <c r="W23" s="4"/>
      <c r="X23" s="73">
        <f>SUMIF(ROZLOSOVÁNÍ!H$124:H$133,'PŘIHLÁŠKY CELKEM'!G23,ROZLOSOVÁNÍ!B$124:B$133)</f>
        <v>0</v>
      </c>
      <c r="Y23" s="4"/>
      <c r="Z23" s="71">
        <f>SUMIF(ROZLOSOVÁNÍ!H$136:H$142,'PŘIHLÁŠKY CELKEM'!G23,ROZLOSOVÁNÍ!B$136:B$142)</f>
        <v>0</v>
      </c>
      <c r="AA23" s="4"/>
      <c r="AB23" s="102">
        <f>SUMIF(ROZLOSOVÁNÍ!H$147:H$158,'PŘIHLÁŠKY CELKEM'!G23,ROZLOSOVÁNÍ!B$147:B$158)</f>
        <v>0</v>
      </c>
      <c r="AC23" s="4"/>
      <c r="AD23" s="102">
        <f>SUMIF(ROZLOSOVÁNÍ!H$161:H$162,'PŘIHLÁŠKY CELKEM'!G23,ROZLOSOVÁNÍ!B$161:B$162)</f>
        <v>0</v>
      </c>
      <c r="AE23" s="4"/>
      <c r="AF23" s="102">
        <f>SUMIF(ROZLOSOVÁNÍ!H$166:H$168,'PŘIHLÁŠKY CELKEM'!G23,ROZLOSOVÁNÍ!B$166:B$168)</f>
        <v>0</v>
      </c>
      <c r="AG23" s="4"/>
      <c r="AH23" s="62">
        <f>SUMIF(ROZLOSOVÁNÍ!H$171:H$173,'PŘIHLÁŠKY CELKEM'!G23,ROZLOSOVÁNÍ!B$171:B$173)</f>
        <v>0</v>
      </c>
      <c r="AI23" s="6"/>
    </row>
    <row r="24" spans="1:35" s="5" customFormat="1" ht="15" customHeight="1" x14ac:dyDescent="0.2">
      <c r="A24" s="47">
        <v>1</v>
      </c>
      <c r="B24" s="114"/>
      <c r="C24" s="114"/>
      <c r="D24" s="114"/>
      <c r="E24" s="307">
        <v>1</v>
      </c>
      <c r="F24" s="115"/>
      <c r="G24" s="347" t="s">
        <v>332</v>
      </c>
      <c r="H24" s="191"/>
      <c r="I24" s="428"/>
      <c r="J24" s="46"/>
      <c r="K24" s="246">
        <f t="shared" ref="K24:L27" si="5">M24+O24+Q24+S24+U24+W24+Y24+AA24+AC24+AE24+AG24</f>
        <v>13</v>
      </c>
      <c r="L24" s="124">
        <f t="shared" si="5"/>
        <v>13</v>
      </c>
      <c r="M24" s="4"/>
      <c r="N24" s="182">
        <f>SUMIF(ROZLOSOVÁNÍ!H$7:H$19,'PŘIHLÁŠKY CELKEM'!G24,ROZLOSOVÁNÍ!B$7:B$19)</f>
        <v>0</v>
      </c>
      <c r="O24" s="4">
        <v>1</v>
      </c>
      <c r="P24" s="68">
        <f>SUMIF(ROZLOSOVÁNÍ!H$22:H$39,'PŘIHLÁŠKY CELKEM'!G24,ROZLOSOVÁNÍ!B$22:B$39)</f>
        <v>1</v>
      </c>
      <c r="Q24" s="4">
        <v>1</v>
      </c>
      <c r="R24" s="66">
        <f>SUMIF(ROZLOSOVÁNÍ!H$42:H$60,'PŘIHLÁŠKY CELKEM'!G24,ROZLOSOVÁNÍ!B$42:B$60)</f>
        <v>1</v>
      </c>
      <c r="S24" s="4"/>
      <c r="T24" s="66">
        <f>SUMIF(ROZLOSOVÁNÍ!H$63:H$85,'PŘIHLÁŠKY CELKEM'!G24,ROZLOSOVÁNÍ!B$63:B$85)</f>
        <v>0</v>
      </c>
      <c r="U24" s="4">
        <v>3</v>
      </c>
      <c r="V24" s="64">
        <f>SUMIF(ROZLOSOVÁNÍ!H$88:H$117,'PŘIHLÁŠKY CELKEM'!G24,ROZLOSOVÁNÍ!B$88:B$117)</f>
        <v>3</v>
      </c>
      <c r="W24" s="4"/>
      <c r="X24" s="73">
        <f>SUMIF(ROZLOSOVÁNÍ!H$120:H$133,'PŘIHLÁŠKY CELKEM'!G24,ROZLOSOVÁNÍ!B$120:B$133)</f>
        <v>0</v>
      </c>
      <c r="Y24" s="4"/>
      <c r="Z24" s="71">
        <f>SUMIF(ROZLOSOVÁNÍ!H$136:H$142,'PŘIHLÁŠKY CELKEM'!G24,ROZLOSOVÁNÍ!B$136:B$142)</f>
        <v>0</v>
      </c>
      <c r="AA24" s="4">
        <v>8</v>
      </c>
      <c r="AB24" s="102">
        <f>SUMIF(ROZLOSOVÁNÍ!H$147:H$158,'PŘIHLÁŠKY CELKEM'!G24,ROZLOSOVÁNÍ!B$147:B$158)</f>
        <v>8</v>
      </c>
      <c r="AC24" s="4"/>
      <c r="AD24" s="102">
        <f>SUMIF(ROZLOSOVÁNÍ!H$161:H$162,'PŘIHLÁŠKY CELKEM'!G24,ROZLOSOVÁNÍ!B$161:B$162)</f>
        <v>0</v>
      </c>
      <c r="AE24" s="4"/>
      <c r="AF24" s="102">
        <f>SUMIF(ROZLOSOVÁNÍ!H$166:H$168,'PŘIHLÁŠKY CELKEM'!G24,ROZLOSOVÁNÍ!B$166:B$168)</f>
        <v>0</v>
      </c>
      <c r="AG24" s="4"/>
      <c r="AH24" s="62">
        <f>SUMIF(ROZLOSOVÁNÍ!H$171:H$173,'PŘIHLÁŠKY CELKEM'!G24,ROZLOSOVÁNÍ!B$171:B$173)</f>
        <v>0</v>
      </c>
      <c r="AI24" s="6"/>
    </row>
    <row r="25" spans="1:35" ht="15" customHeight="1" x14ac:dyDescent="0.2">
      <c r="A25" s="45">
        <v>1</v>
      </c>
      <c r="B25" s="114"/>
      <c r="C25" s="114"/>
      <c r="D25" s="114"/>
      <c r="E25" s="307">
        <v>1</v>
      </c>
      <c r="F25" s="115"/>
      <c r="G25" s="347" t="s">
        <v>313</v>
      </c>
      <c r="H25" s="191"/>
      <c r="I25" s="428"/>
      <c r="J25" s="43"/>
      <c r="K25" s="246">
        <f t="shared" si="5"/>
        <v>10</v>
      </c>
      <c r="L25" s="124">
        <f t="shared" si="5"/>
        <v>10</v>
      </c>
      <c r="M25" s="4"/>
      <c r="N25" s="182">
        <f>SUMIF(ROZLOSOVÁNÍ!H$7:H$19,'PŘIHLÁŠKY CELKEM'!G25,ROZLOSOVÁNÍ!B$7:B$19)</f>
        <v>0</v>
      </c>
      <c r="O25" s="4"/>
      <c r="P25" s="68">
        <f>SUMIF(ROZLOSOVÁNÍ!H$22:H$39,'PŘIHLÁŠKY CELKEM'!G25,ROZLOSOVÁNÍ!B$22:B$39)</f>
        <v>0</v>
      </c>
      <c r="Q25" s="4">
        <v>4</v>
      </c>
      <c r="R25" s="66">
        <f>SUMIF(ROZLOSOVÁNÍ!H$42:H$60,'PŘIHLÁŠKY CELKEM'!G25,ROZLOSOVÁNÍ!B$42:B$60)</f>
        <v>4</v>
      </c>
      <c r="S25" s="4">
        <v>2</v>
      </c>
      <c r="T25" s="66">
        <f>SUMIF(ROZLOSOVÁNÍ!H$63:H$85,'PŘIHLÁŠKY CELKEM'!G25,ROZLOSOVÁNÍ!B$63:B$85)</f>
        <v>2</v>
      </c>
      <c r="U25" s="4">
        <v>3</v>
      </c>
      <c r="V25" s="64">
        <f>SUMIF(ROZLOSOVÁNÍ!H$88:H$117,'PŘIHLÁŠKY CELKEM'!G25,ROZLOSOVÁNÍ!B$88:B$117)</f>
        <v>3</v>
      </c>
      <c r="W25" s="4">
        <v>1</v>
      </c>
      <c r="X25" s="73">
        <f>SUMIF(ROZLOSOVÁNÍ!H$120:H$133,'PŘIHLÁŠKY CELKEM'!G25,ROZLOSOVÁNÍ!B$120:B$133)</f>
        <v>1</v>
      </c>
      <c r="Y25" s="4"/>
      <c r="Z25" s="71">
        <f>SUMIF(ROZLOSOVÁNÍ!H$136:H$142,'PŘIHLÁŠKY CELKEM'!G25,ROZLOSOVÁNÍ!B$136:B$142)</f>
        <v>0</v>
      </c>
      <c r="AA25" s="4"/>
      <c r="AB25" s="102">
        <f>SUMIF(ROZLOSOVÁNÍ!H$145:H$158,'PŘIHLÁŠKY CELKEM'!G25,ROZLOSOVÁNÍ!B$145:B$158)</f>
        <v>0</v>
      </c>
      <c r="AC25" s="4"/>
      <c r="AD25" s="102">
        <f>SUMIF(ROZLOSOVÁNÍ!H$161:H$162,'PŘIHLÁŠKY CELKEM'!G25,ROZLOSOVÁNÍ!B$161:B$162)</f>
        <v>0</v>
      </c>
      <c r="AE25" s="4"/>
      <c r="AF25" s="102">
        <f>SUMIF(ROZLOSOVÁNÍ!H$166:H$168,'PŘIHLÁŠKY CELKEM'!G25,ROZLOSOVÁNÍ!B$166:B$168)</f>
        <v>0</v>
      </c>
      <c r="AG25" s="4"/>
      <c r="AH25" s="62">
        <f>SUMIF(ROZLOSOVÁNÍ!H$171:H$173,'PŘIHLÁŠKY CELKEM'!G25,ROZLOSOVÁNÍ!B$171:B$173)</f>
        <v>0</v>
      </c>
    </row>
    <row r="26" spans="1:35" s="34" customFormat="1" ht="15" customHeight="1" x14ac:dyDescent="0.2">
      <c r="A26" s="30">
        <v>1</v>
      </c>
      <c r="B26" s="114"/>
      <c r="C26" s="254"/>
      <c r="D26" s="114"/>
      <c r="E26" s="307">
        <v>1</v>
      </c>
      <c r="F26" s="115"/>
      <c r="G26" s="347" t="s">
        <v>314</v>
      </c>
      <c r="H26" s="191"/>
      <c r="I26" s="428"/>
      <c r="J26" s="43"/>
      <c r="K26" s="246">
        <f t="shared" si="5"/>
        <v>13</v>
      </c>
      <c r="L26" s="124">
        <f t="shared" si="5"/>
        <v>13</v>
      </c>
      <c r="M26" s="4">
        <v>3</v>
      </c>
      <c r="N26" s="182">
        <f>SUMIF(ROZLOSOVÁNÍ!H$7:H$19,'PŘIHLÁŠKY CELKEM'!G26,ROZLOSOVÁNÍ!B$7:B$19)</f>
        <v>3</v>
      </c>
      <c r="O26" s="4"/>
      <c r="P26" s="68">
        <f>SUMIF(ROZLOSOVÁNÍ!H$22:H$39,'PŘIHLÁŠKY CELKEM'!G26,ROZLOSOVÁNÍ!B$22:B$39)</f>
        <v>0</v>
      </c>
      <c r="Q26" s="4">
        <v>1</v>
      </c>
      <c r="R26" s="66">
        <f>SUMIF(ROZLOSOVÁNÍ!H$42:H$60,'PŘIHLÁŠKY CELKEM'!G26,ROZLOSOVÁNÍ!B$42:B$60)</f>
        <v>1</v>
      </c>
      <c r="S26" s="4">
        <v>1</v>
      </c>
      <c r="T26" s="66">
        <f>SUMIF(ROZLOSOVÁNÍ!H$63:H$85,'PŘIHLÁŠKY CELKEM'!G26,ROZLOSOVÁNÍ!B$63:B$85)</f>
        <v>1</v>
      </c>
      <c r="U26" s="4">
        <v>2</v>
      </c>
      <c r="V26" s="64">
        <f>SUMIF(ROZLOSOVÁNÍ!H$88:H$117,'PŘIHLÁŠKY CELKEM'!G26,ROZLOSOVÁNÍ!B$88:B$117)</f>
        <v>2</v>
      </c>
      <c r="W26" s="4">
        <v>4</v>
      </c>
      <c r="X26" s="73">
        <f>SUMIF(ROZLOSOVÁNÍ!H$120:H$133,'PŘIHLÁŠKY CELKEM'!G26,ROZLOSOVÁNÍ!B$120:B$133)</f>
        <v>4</v>
      </c>
      <c r="Y26" s="4">
        <v>2</v>
      </c>
      <c r="Z26" s="71">
        <f>SUMIF(ROZLOSOVÁNÍ!H$136:H$142,'PŘIHLÁŠKY CELKEM'!G26,ROZLOSOVÁNÍ!B$136:B$142)</f>
        <v>2</v>
      </c>
      <c r="AA26" s="4"/>
      <c r="AB26" s="102">
        <f>SUMIF(ROZLOSOVÁNÍ!H$145:H$158,'PŘIHLÁŠKY CELKEM'!G26,ROZLOSOVÁNÍ!B$145:B$158)</f>
        <v>0</v>
      </c>
      <c r="AC26" s="4"/>
      <c r="AD26" s="102">
        <f>SUMIF(ROZLOSOVÁNÍ!H$161:H$162,'PŘIHLÁŠKY CELKEM'!G26,ROZLOSOVÁNÍ!B$161:B$162)</f>
        <v>0</v>
      </c>
      <c r="AE26" s="4"/>
      <c r="AF26" s="102">
        <f>SUMIF(ROZLOSOVÁNÍ!H$166:H$168,'PŘIHLÁŠKY CELKEM'!G26,ROZLOSOVÁNÍ!B$166:B$168)</f>
        <v>0</v>
      </c>
      <c r="AG26" s="4"/>
      <c r="AH26" s="62">
        <f>SUMIF(ROZLOSOVÁNÍ!H$171:H$173,'PŘIHLÁŠKY CELKEM'!G26,ROZLOSOVÁNÍ!B$171:B$173)</f>
        <v>0</v>
      </c>
      <c r="AI26" s="35"/>
    </row>
    <row r="27" spans="1:35" s="5" customFormat="1" ht="15" customHeight="1" x14ac:dyDescent="0.2">
      <c r="A27" s="30">
        <v>1</v>
      </c>
      <c r="B27" s="114"/>
      <c r="C27" s="250"/>
      <c r="D27" s="114"/>
      <c r="E27" s="307">
        <v>1</v>
      </c>
      <c r="F27" s="115"/>
      <c r="G27" s="347" t="s">
        <v>333</v>
      </c>
      <c r="H27" s="191"/>
      <c r="I27" s="428"/>
      <c r="J27" s="43"/>
      <c r="K27" s="246">
        <f t="shared" si="5"/>
        <v>4</v>
      </c>
      <c r="L27" s="124">
        <f t="shared" si="5"/>
        <v>4</v>
      </c>
      <c r="M27" s="4">
        <v>1</v>
      </c>
      <c r="N27" s="182">
        <f>SUMIF(ROZLOSOVÁNÍ!H$7:H$19,'PŘIHLÁŠKY CELKEM'!G27,ROZLOSOVÁNÍ!B$7:B$19)</f>
        <v>1</v>
      </c>
      <c r="O27" s="4">
        <v>3</v>
      </c>
      <c r="P27" s="68">
        <f>SUMIF(ROZLOSOVÁNÍ!H$22:H$39,'PŘIHLÁŠKY CELKEM'!G27,ROZLOSOVÁNÍ!B$22:B$39)</f>
        <v>3</v>
      </c>
      <c r="Q27" s="4"/>
      <c r="R27" s="66">
        <f>SUMIF(ROZLOSOVÁNÍ!H$42:H$60,'PŘIHLÁŠKY CELKEM'!G27,ROZLOSOVÁNÍ!B$42:B$60)</f>
        <v>0</v>
      </c>
      <c r="S27" s="4"/>
      <c r="T27" s="66">
        <f>SUMIF(ROZLOSOVÁNÍ!H$63:H$85,'PŘIHLÁŠKY CELKEM'!G27,ROZLOSOVÁNÍ!B$63:B$85)</f>
        <v>0</v>
      </c>
      <c r="U27" s="4"/>
      <c r="V27" s="64">
        <f>SUMIF(ROZLOSOVÁNÍ!H$88:H$117,'PŘIHLÁŠKY CELKEM'!G27,ROZLOSOVÁNÍ!B$88:B$117)</f>
        <v>0</v>
      </c>
      <c r="W27" s="4"/>
      <c r="X27" s="73">
        <f>SUMIF(ROZLOSOVÁNÍ!H$120:H$133,'PŘIHLÁŠKY CELKEM'!G27,ROZLOSOVÁNÍ!B$120:B$133)</f>
        <v>0</v>
      </c>
      <c r="Y27" s="4"/>
      <c r="Z27" s="71">
        <f>SUMIF(ROZLOSOVÁNÍ!H$136:H$142,'PŘIHLÁŠKY CELKEM'!G27,ROZLOSOVÁNÍ!B$136:B$142)</f>
        <v>0</v>
      </c>
      <c r="AA27" s="4"/>
      <c r="AB27" s="102">
        <f>SUMIF(ROZLOSOVÁNÍ!H$145:H$158,'PŘIHLÁŠKY CELKEM'!G27,ROZLOSOVÁNÍ!B$145:B$158)</f>
        <v>0</v>
      </c>
      <c r="AC27" s="4"/>
      <c r="AD27" s="102">
        <f>SUMIF(ROZLOSOVÁNÍ!H$161:H$162,'PŘIHLÁŠKY CELKEM'!G27,ROZLOSOVÁNÍ!B$161:B$162)</f>
        <v>0</v>
      </c>
      <c r="AE27" s="4"/>
      <c r="AF27" s="102">
        <f>SUMIF(ROZLOSOVÁNÍ!H$166:H$168,'PŘIHLÁŠKY CELKEM'!G27,ROZLOSOVÁNÍ!B$166:B$168)</f>
        <v>0</v>
      </c>
      <c r="AG27" s="4"/>
      <c r="AH27" s="62">
        <f>SUMIF(ROZLOSOVÁNÍ!H$171:H$173,'PŘIHLÁŠKY CELKEM'!G27,ROZLOSOVÁNÍ!B$171:B$173)</f>
        <v>0</v>
      </c>
      <c r="AI27" s="6"/>
    </row>
    <row r="28" spans="1:35" s="34" customFormat="1" ht="15" customHeight="1" x14ac:dyDescent="0.2">
      <c r="A28" s="44">
        <v>1</v>
      </c>
      <c r="B28" s="114"/>
      <c r="C28" s="114"/>
      <c r="D28" s="114"/>
      <c r="E28" s="307">
        <v>1</v>
      </c>
      <c r="F28" s="115"/>
      <c r="G28" s="347" t="s">
        <v>334</v>
      </c>
      <c r="H28" s="191"/>
      <c r="I28" s="188"/>
      <c r="J28" s="43"/>
      <c r="K28" s="246">
        <f t="shared" ref="K28:L28" si="6">M28+O28+Q28+S28+U28+W28+Y28+AA28+AC28+AE28+AG28</f>
        <v>7</v>
      </c>
      <c r="L28" s="124">
        <f t="shared" si="6"/>
        <v>7</v>
      </c>
      <c r="M28" s="4"/>
      <c r="N28" s="182">
        <f>SUMIF(ROZLOSOVÁNÍ!H$7:H$19,'PŘIHLÁŠKY CELKEM'!G28,ROZLOSOVÁNÍ!B$7:B$19)</f>
        <v>0</v>
      </c>
      <c r="O28" s="4">
        <v>1</v>
      </c>
      <c r="P28" s="68">
        <f>SUMIF(ROZLOSOVÁNÍ!H$22:H$39,'PŘIHLÁŠKY CELKEM'!G28,ROZLOSOVÁNÍ!B$22:B$39)</f>
        <v>1</v>
      </c>
      <c r="Q28" s="4">
        <v>3</v>
      </c>
      <c r="R28" s="66">
        <f>SUMIF(ROZLOSOVÁNÍ!H$42:H$60,'PŘIHLÁŠKY CELKEM'!G28,ROZLOSOVÁNÍ!B$42:B$60)</f>
        <v>3</v>
      </c>
      <c r="S28" s="4">
        <v>1</v>
      </c>
      <c r="T28" s="66">
        <f>SUMIF(ROZLOSOVÁNÍ!H$63:H$85,'PŘIHLÁŠKY CELKEM'!G28,ROZLOSOVÁNÍ!B$63:B$85)</f>
        <v>1</v>
      </c>
      <c r="U28" s="4">
        <v>2</v>
      </c>
      <c r="V28" s="64">
        <f>SUMIF(ROZLOSOVÁNÍ!H$88:H$117,'PŘIHLÁŠKY CELKEM'!G28,ROZLOSOVÁNÍ!B$88:B$117)</f>
        <v>2</v>
      </c>
      <c r="W28" s="4"/>
      <c r="X28" s="73">
        <f>SUMIF(ROZLOSOVÁNÍ!H$120:H$133,'PŘIHLÁŠKY CELKEM'!G28,ROZLOSOVÁNÍ!B$120:B$133)</f>
        <v>0</v>
      </c>
      <c r="Y28" s="4"/>
      <c r="Z28" s="71">
        <f>SUMIF(ROZLOSOVÁNÍ!H$136:H$142,'PŘIHLÁŠKY CELKEM'!G28,ROZLOSOVÁNÍ!B$136:B$142)</f>
        <v>0</v>
      </c>
      <c r="AA28" s="4"/>
      <c r="AB28" s="102">
        <f>SUMIF(ROZLOSOVÁNÍ!H$145:H$158,'PŘIHLÁŠKY CELKEM'!G28,ROZLOSOVÁNÍ!B$145:B$158)</f>
        <v>0</v>
      </c>
      <c r="AC28" s="4"/>
      <c r="AD28" s="102">
        <f>SUMIF(ROZLOSOVÁNÍ!H$161:H$162,'PŘIHLÁŠKY CELKEM'!G28,ROZLOSOVÁNÍ!B$161:B$162)</f>
        <v>0</v>
      </c>
      <c r="AE28" s="4"/>
      <c r="AF28" s="102">
        <f>SUMIF(ROZLOSOVÁNÍ!H$166:H$168,'PŘIHLÁŠKY CELKEM'!G28,ROZLOSOVÁNÍ!B$166:B$168)</f>
        <v>0</v>
      </c>
      <c r="AG28" s="4"/>
      <c r="AH28" s="62">
        <f>SUMIF(ROZLOSOVÁNÍ!H$171:H$173,'PŘIHLÁŠKY CELKEM'!G28,ROZLOSOVÁNÍ!B$171:B$173)</f>
        <v>0</v>
      </c>
      <c r="AI28" s="35"/>
    </row>
    <row r="29" spans="1:35" s="34" customFormat="1" ht="15" customHeight="1" x14ac:dyDescent="0.2">
      <c r="A29" s="44">
        <v>1</v>
      </c>
      <c r="B29" s="114"/>
      <c r="C29" s="114"/>
      <c r="D29" s="114"/>
      <c r="E29" s="307">
        <v>1</v>
      </c>
      <c r="F29" s="115"/>
      <c r="G29" s="347" t="s">
        <v>336</v>
      </c>
      <c r="H29" s="191"/>
      <c r="I29" s="189"/>
      <c r="J29" s="50"/>
      <c r="K29" s="246">
        <f>M29+O29+Q29+S29+U29+W29+Y29+AA29+AC29+AE29+AG29</f>
        <v>12</v>
      </c>
      <c r="L29" s="124">
        <f>N29+P29+R29+T29+V29+X29+Z29+AB29+AD29+AF29+AH29</f>
        <v>12</v>
      </c>
      <c r="M29" s="4"/>
      <c r="N29" s="182">
        <f>SUMIF(ROZLOSOVÁNÍ!H$7:H$19,'PŘIHLÁŠKY CELKEM'!G29,ROZLOSOVÁNÍ!B$7:B$19)</f>
        <v>0</v>
      </c>
      <c r="O29" s="4">
        <v>4</v>
      </c>
      <c r="P29" s="68">
        <f>SUMIF(ROZLOSOVÁNÍ!H$22:H$39,'PŘIHLÁŠKY CELKEM'!G29,ROZLOSOVÁNÍ!B$22:B$39)</f>
        <v>4</v>
      </c>
      <c r="Q29" s="4">
        <v>2</v>
      </c>
      <c r="R29" s="66">
        <f>SUMIF(ROZLOSOVÁNÍ!H$42:H$60,'PŘIHLÁŠKY CELKEM'!G29,ROZLOSOVÁNÍ!B$42:B$60)</f>
        <v>2</v>
      </c>
      <c r="S29" s="4">
        <v>3</v>
      </c>
      <c r="T29" s="66">
        <f>SUMIF(ROZLOSOVÁNÍ!H$63:H$85,'PŘIHLÁŠKY CELKEM'!G29,ROZLOSOVÁNÍ!B$63:B$85)</f>
        <v>3</v>
      </c>
      <c r="U29" s="4">
        <v>2</v>
      </c>
      <c r="V29" s="64">
        <f>SUMIF(ROZLOSOVÁNÍ!H$88:H$117,'PŘIHLÁŠKY CELKEM'!G29,ROZLOSOVÁNÍ!B$88:B$117)</f>
        <v>2</v>
      </c>
      <c r="W29" s="4"/>
      <c r="X29" s="73">
        <f>SUMIF(ROZLOSOVÁNÍ!H$120:H$133,'PŘIHLÁŠKY CELKEM'!G29,ROZLOSOVÁNÍ!B$120:B$133)</f>
        <v>0</v>
      </c>
      <c r="Y29" s="4">
        <v>1</v>
      </c>
      <c r="Z29" s="71">
        <f>SUMIF(ROZLOSOVÁNÍ!H$136:H$142,'PŘIHLÁŠKY CELKEM'!G29,ROZLOSOVÁNÍ!B$136:B$142)</f>
        <v>1</v>
      </c>
      <c r="AA29" s="4"/>
      <c r="AB29" s="102">
        <f>SUMIF(ROZLOSOVÁNÍ!H$147:H$158,'PŘIHLÁŠKY CELKEM'!G29,ROZLOSOVÁNÍ!B$147:B$158)</f>
        <v>0</v>
      </c>
      <c r="AC29" s="4"/>
      <c r="AD29" s="102">
        <f>SUMIF(ROZLOSOVÁNÍ!H$161:H$162,'PŘIHLÁŠKY CELKEM'!G29,ROZLOSOVÁNÍ!B$161:B$162)</f>
        <v>0</v>
      </c>
      <c r="AE29" s="4"/>
      <c r="AF29" s="102">
        <f>SUMIF(ROZLOSOVÁNÍ!H$166:H$168,'PŘIHLÁŠKY CELKEM'!G29,ROZLOSOVÁNÍ!B$166:B$168)</f>
        <v>0</v>
      </c>
      <c r="AG29" s="4"/>
      <c r="AH29" s="62">
        <f>SUMIF(ROZLOSOVÁNÍ!H$171:H$173,'PŘIHLÁŠKY CELKEM'!G29,ROZLOSOVÁNÍ!B$171:B$173)</f>
        <v>0</v>
      </c>
      <c r="AI29" s="35"/>
    </row>
    <row r="30" spans="1:35" s="5" customFormat="1" ht="15" customHeight="1" x14ac:dyDescent="0.2">
      <c r="A30" s="30"/>
      <c r="B30" s="114"/>
      <c r="C30" s="114"/>
      <c r="D30" s="250"/>
      <c r="E30" s="307"/>
      <c r="F30" s="115"/>
      <c r="G30" s="186" t="s">
        <v>85</v>
      </c>
      <c r="H30" s="191"/>
      <c r="I30" s="188"/>
      <c r="J30" s="43"/>
      <c r="K30" s="246">
        <f t="shared" ref="K30:L30" si="7">M30+O30+Q30+S30+U30+W30+Y30+AA30+AC30+AE30+AG30</f>
        <v>0</v>
      </c>
      <c r="L30" s="124">
        <f t="shared" si="7"/>
        <v>0</v>
      </c>
      <c r="M30" s="4"/>
      <c r="N30" s="182">
        <f>SUMIF(ROZLOSOVÁNÍ!H$7:H$19,'PŘIHLÁŠKY CELKEM'!G30,ROZLOSOVÁNÍ!B$7:B$19)</f>
        <v>0</v>
      </c>
      <c r="O30" s="4"/>
      <c r="P30" s="68">
        <f>SUMIF(ROZLOSOVÁNÍ!H$22:H$39,'PŘIHLÁŠKY CELKEM'!G30,ROZLOSOVÁNÍ!B$22:B$39)</f>
        <v>0</v>
      </c>
      <c r="Q30" s="4"/>
      <c r="R30" s="66">
        <f>SUMIF(ROZLOSOVÁNÍ!H$42:H$60,'PŘIHLÁŠKY CELKEM'!G30,ROZLOSOVÁNÍ!B$42:B$60)</f>
        <v>0</v>
      </c>
      <c r="S30" s="4"/>
      <c r="T30" s="66">
        <f>SUMIF(ROZLOSOVÁNÍ!H$63:H$85,'PŘIHLÁŠKY CELKEM'!G30,ROZLOSOVÁNÍ!B$63:B$85)</f>
        <v>0</v>
      </c>
      <c r="U30" s="4"/>
      <c r="V30" s="64">
        <f>SUMIF(ROZLOSOVÁNÍ!H$88:H$117,'PŘIHLÁŠKY CELKEM'!G30,ROZLOSOVÁNÍ!B$88:B$117)</f>
        <v>0</v>
      </c>
      <c r="W30" s="4"/>
      <c r="X30" s="73">
        <f>SUMIF(ROZLOSOVÁNÍ!H$120:H$133,'PŘIHLÁŠKY CELKEM'!G30,ROZLOSOVÁNÍ!B$120:B$133)</f>
        <v>0</v>
      </c>
      <c r="Y30" s="4"/>
      <c r="Z30" s="71">
        <f>SUMIF(ROZLOSOVÁNÍ!H$136:H$142,'PŘIHLÁŠKY CELKEM'!G30,ROZLOSOVÁNÍ!B$136:B$142)</f>
        <v>0</v>
      </c>
      <c r="AA30" s="4"/>
      <c r="AB30" s="102">
        <f>SUMIF(ROZLOSOVÁNÍ!H$145:H$158,'PŘIHLÁŠKY CELKEM'!G30,ROZLOSOVÁNÍ!B$145:B$158)</f>
        <v>0</v>
      </c>
      <c r="AC30" s="4"/>
      <c r="AD30" s="102">
        <f>SUMIF(ROZLOSOVÁNÍ!H$161:H$162,'PŘIHLÁŠKY CELKEM'!G30,ROZLOSOVÁNÍ!B$161:B$162)</f>
        <v>0</v>
      </c>
      <c r="AE30" s="4"/>
      <c r="AF30" s="102">
        <f>SUMIF(ROZLOSOVÁNÍ!H$166:H$168,'PŘIHLÁŠKY CELKEM'!G30,ROZLOSOVÁNÍ!B$166:B$168)</f>
        <v>0</v>
      </c>
      <c r="AG30" s="4"/>
      <c r="AH30" s="62">
        <f>SUMIF(ROZLOSOVÁNÍ!H$171:H$173,'PŘIHLÁŠKY CELKEM'!G30,ROZLOSOVÁNÍ!B$171:B$173)</f>
        <v>0</v>
      </c>
      <c r="AI30" s="6"/>
    </row>
    <row r="31" spans="1:35" s="5" customFormat="1" ht="15" customHeight="1" x14ac:dyDescent="0.2">
      <c r="A31" s="44"/>
      <c r="B31" s="114"/>
      <c r="C31" s="114"/>
      <c r="D31" s="114"/>
      <c r="E31" s="307"/>
      <c r="F31" s="115"/>
      <c r="G31" s="186" t="s">
        <v>103</v>
      </c>
      <c r="H31" s="191"/>
      <c r="I31" s="188"/>
      <c r="J31" s="43"/>
      <c r="K31" s="246">
        <f t="shared" si="0"/>
        <v>0</v>
      </c>
      <c r="L31" s="124">
        <f t="shared" si="1"/>
        <v>0</v>
      </c>
      <c r="M31" s="4"/>
      <c r="N31" s="182">
        <f>SUMIF(ROZLOSOVÁNÍ!H$7:H$19,'PŘIHLÁŠKY CELKEM'!G31,ROZLOSOVÁNÍ!B$7:B$19)</f>
        <v>0</v>
      </c>
      <c r="O31" s="4"/>
      <c r="P31" s="68">
        <f>SUMIF(ROZLOSOVÁNÍ!H$22:H$39,'PŘIHLÁŠKY CELKEM'!G31,ROZLOSOVÁNÍ!B$22:B$39)</f>
        <v>0</v>
      </c>
      <c r="Q31" s="4"/>
      <c r="R31" s="66">
        <f>SUMIF(ROZLOSOVÁNÍ!H$42:H$60,'PŘIHLÁŠKY CELKEM'!G31,ROZLOSOVÁNÍ!B$42:B$60)</f>
        <v>0</v>
      </c>
      <c r="S31" s="4"/>
      <c r="T31" s="66">
        <f>SUMIF(ROZLOSOVÁNÍ!H$63:H$85,'PŘIHLÁŠKY CELKEM'!G31,ROZLOSOVÁNÍ!B$63:B$85)</f>
        <v>0</v>
      </c>
      <c r="U31" s="4"/>
      <c r="V31" s="64">
        <f>SUMIF(ROZLOSOVÁNÍ!H$88:H$117,'PŘIHLÁŠKY CELKEM'!G31,ROZLOSOVÁNÍ!B$88:B$117)</f>
        <v>0</v>
      </c>
      <c r="W31" s="4"/>
      <c r="X31" s="73">
        <f>SUMIF(ROZLOSOVÁNÍ!H$120:H$133,'PŘIHLÁŠKY CELKEM'!G31,ROZLOSOVÁNÍ!B$120:B$133)</f>
        <v>0</v>
      </c>
      <c r="Y31" s="4"/>
      <c r="Z31" s="71">
        <f>SUMIF(ROZLOSOVÁNÍ!H$136:H$142,'PŘIHLÁŠKY CELKEM'!G31,ROZLOSOVÁNÍ!B$136:B$142)</f>
        <v>0</v>
      </c>
      <c r="AA31" s="4"/>
      <c r="AB31" s="102">
        <f>SUMIF(ROZLOSOVÁNÍ!H$145:H$158,'PŘIHLÁŠKY CELKEM'!G31,ROZLOSOVÁNÍ!B$145:B$158)</f>
        <v>0</v>
      </c>
      <c r="AC31" s="4"/>
      <c r="AD31" s="102">
        <f>SUMIF(ROZLOSOVÁNÍ!H$161:H$162,'PŘIHLÁŠKY CELKEM'!G31,ROZLOSOVÁNÍ!B$161:B$162)</f>
        <v>0</v>
      </c>
      <c r="AE31" s="4"/>
      <c r="AF31" s="102">
        <f>SUMIF(ROZLOSOVÁNÍ!H$166:H$168,'PŘIHLÁŠKY CELKEM'!G31,ROZLOSOVÁNÍ!B$166:B$168)</f>
        <v>0</v>
      </c>
      <c r="AG31" s="4"/>
      <c r="AH31" s="62">
        <f>SUMIF(ROZLOSOVÁNÍ!H$171:H$173,'PŘIHLÁŠKY CELKEM'!G31,ROZLOSOVÁNÍ!B$171:B$173)</f>
        <v>0</v>
      </c>
      <c r="AI31" s="6"/>
    </row>
    <row r="32" spans="1:35" s="34" customFormat="1" ht="15" customHeight="1" x14ac:dyDescent="0.2">
      <c r="A32" s="44"/>
      <c r="B32" s="114"/>
      <c r="C32" s="114"/>
      <c r="D32" s="114"/>
      <c r="E32" s="307"/>
      <c r="F32" s="115"/>
      <c r="G32" s="186" t="s">
        <v>106</v>
      </c>
      <c r="H32" s="191"/>
      <c r="I32" s="188"/>
      <c r="J32" s="43"/>
      <c r="K32" s="246">
        <f t="shared" ref="K32:L34" si="8">M32+O32+Q32+S32+U32+W32+Y32+AA32+AC32+AE32+AG32</f>
        <v>0</v>
      </c>
      <c r="L32" s="124">
        <f t="shared" si="8"/>
        <v>0</v>
      </c>
      <c r="M32" s="4"/>
      <c r="N32" s="182">
        <f>SUMIF(ROZLOSOVÁNÍ!H$7:H$19,'PŘIHLÁŠKY CELKEM'!G32,ROZLOSOVÁNÍ!B$7:B$19)</f>
        <v>0</v>
      </c>
      <c r="O32" s="4"/>
      <c r="P32" s="68">
        <f>SUMIF(ROZLOSOVÁNÍ!H$22:H$39,'PŘIHLÁŠKY CELKEM'!G32,ROZLOSOVÁNÍ!B$22:B$39)</f>
        <v>0</v>
      </c>
      <c r="Q32" s="4"/>
      <c r="R32" s="66">
        <f>SUMIF(ROZLOSOVÁNÍ!H$42:H$60,'PŘIHLÁŠKY CELKEM'!G32,ROZLOSOVÁNÍ!B$42:B$60)</f>
        <v>0</v>
      </c>
      <c r="S32" s="4"/>
      <c r="T32" s="66">
        <f>SUMIF(ROZLOSOVÁNÍ!H$63:H$85,'PŘIHLÁŠKY CELKEM'!G32,ROZLOSOVÁNÍ!B$63:B$85)</f>
        <v>0</v>
      </c>
      <c r="U32" s="4"/>
      <c r="V32" s="64">
        <f>SUMIF(ROZLOSOVÁNÍ!H$88:H$117,'PŘIHLÁŠKY CELKEM'!G32,ROZLOSOVÁNÍ!B$88:B$117)</f>
        <v>0</v>
      </c>
      <c r="W32" s="4"/>
      <c r="X32" s="73">
        <f>SUMIF(ROZLOSOVÁNÍ!H$120:H$133,'PŘIHLÁŠKY CELKEM'!G32,ROZLOSOVÁNÍ!B$120:B$133)</f>
        <v>0</v>
      </c>
      <c r="Y32" s="4"/>
      <c r="Z32" s="71">
        <f>SUMIF(ROZLOSOVÁNÍ!H$136:H$142,'PŘIHLÁŠKY CELKEM'!G32,ROZLOSOVÁNÍ!B$136:B$142)</f>
        <v>0</v>
      </c>
      <c r="AA32" s="4"/>
      <c r="AB32" s="102">
        <f>SUMIF(ROZLOSOVÁNÍ!H$145:H$158,'PŘIHLÁŠKY CELKEM'!G32,ROZLOSOVÁNÍ!B$145:B$158)</f>
        <v>0</v>
      </c>
      <c r="AC32" s="4"/>
      <c r="AD32" s="102">
        <f>SUMIF(ROZLOSOVÁNÍ!H$161:H$162,'PŘIHLÁŠKY CELKEM'!G32,ROZLOSOVÁNÍ!B$161:B$162)</f>
        <v>0</v>
      </c>
      <c r="AE32" s="4"/>
      <c r="AF32" s="102">
        <f>SUMIF(ROZLOSOVÁNÍ!H$166:H$168,'PŘIHLÁŠKY CELKEM'!G32,ROZLOSOVÁNÍ!B$166:B$168)</f>
        <v>0</v>
      </c>
      <c r="AG32" s="4"/>
      <c r="AH32" s="62">
        <f>SUMIF(ROZLOSOVÁNÍ!H$171:H$173,'PŘIHLÁŠKY CELKEM'!G32,ROZLOSOVÁNÍ!B$171:B$173)</f>
        <v>0</v>
      </c>
      <c r="AI32" s="35"/>
    </row>
    <row r="33" spans="1:35" s="5" customFormat="1" ht="15" customHeight="1" x14ac:dyDescent="0.2">
      <c r="A33" s="44"/>
      <c r="B33" s="114"/>
      <c r="C33" s="114"/>
      <c r="D33" s="114"/>
      <c r="E33" s="307"/>
      <c r="F33" s="115"/>
      <c r="G33" s="186" t="s">
        <v>90</v>
      </c>
      <c r="H33" s="191"/>
      <c r="I33" s="188"/>
      <c r="J33" s="43"/>
      <c r="K33" s="246">
        <f>M33+O33+Q33+S33+U33+W33+Y33+AA33+AC33+AE33+AG33</f>
        <v>0</v>
      </c>
      <c r="L33" s="124">
        <f>N33+P33+R33+T33+V33+X33+Z33+AB33+AD33+AF33+AH33</f>
        <v>0</v>
      </c>
      <c r="M33" s="4"/>
      <c r="N33" s="182">
        <f>SUMIF(ROZLOSOVÁNÍ!H$7:H$19,'PŘIHLÁŠKY CELKEM'!G33,ROZLOSOVÁNÍ!B$7:B$19)</f>
        <v>0</v>
      </c>
      <c r="O33" s="4"/>
      <c r="P33" s="68">
        <f>SUMIF(ROZLOSOVÁNÍ!H$22:H$39,'PŘIHLÁŠKY CELKEM'!G33,ROZLOSOVÁNÍ!B$22:B$39)</f>
        <v>0</v>
      </c>
      <c r="Q33" s="4"/>
      <c r="R33" s="66">
        <f>SUMIF(ROZLOSOVÁNÍ!H$42:H$60,'PŘIHLÁŠKY CELKEM'!G33,ROZLOSOVÁNÍ!B$42:B$60)</f>
        <v>0</v>
      </c>
      <c r="S33" s="4"/>
      <c r="T33" s="66">
        <f>SUMIF(ROZLOSOVÁNÍ!H$63:H$85,'PŘIHLÁŠKY CELKEM'!G33,ROZLOSOVÁNÍ!B$63:B$85)</f>
        <v>0</v>
      </c>
      <c r="U33" s="4"/>
      <c r="V33" s="64">
        <f>SUMIF(ROZLOSOVÁNÍ!H$88:H$117,'PŘIHLÁŠKY CELKEM'!G33,ROZLOSOVÁNÍ!B$88:B$117)</f>
        <v>0</v>
      </c>
      <c r="W33" s="4"/>
      <c r="X33" s="73">
        <f>SUMIF(ROZLOSOVÁNÍ!H$120:H$133,'PŘIHLÁŠKY CELKEM'!G33,ROZLOSOVÁNÍ!B$120:B$133)</f>
        <v>0</v>
      </c>
      <c r="Y33" s="4"/>
      <c r="Z33" s="71">
        <f>SUMIF(ROZLOSOVÁNÍ!H$136:H$142,'PŘIHLÁŠKY CELKEM'!G33,ROZLOSOVÁNÍ!B$136:B$142)</f>
        <v>0</v>
      </c>
      <c r="AA33" s="4"/>
      <c r="AB33" s="102">
        <f>SUMIF(ROZLOSOVÁNÍ!H$145:H$158,'PŘIHLÁŠKY CELKEM'!G33,ROZLOSOVÁNÍ!B$145:B$158)</f>
        <v>0</v>
      </c>
      <c r="AC33" s="4"/>
      <c r="AD33" s="102">
        <f>SUMIF(ROZLOSOVÁNÍ!H$161:H$162,'PŘIHLÁŠKY CELKEM'!G33,ROZLOSOVÁNÍ!B$161:B$162)</f>
        <v>0</v>
      </c>
      <c r="AE33" s="4"/>
      <c r="AF33" s="102">
        <f>SUMIF(ROZLOSOVÁNÍ!H$166:H$168,'PŘIHLÁŠKY CELKEM'!G33,ROZLOSOVÁNÍ!B$166:B$168)</f>
        <v>0</v>
      </c>
      <c r="AG33" s="4"/>
      <c r="AH33" s="62">
        <f>SUMIF(ROZLOSOVÁNÍ!H$171:H$173,'PŘIHLÁŠKY CELKEM'!G33,ROZLOSOVÁNÍ!B$171:B$173)</f>
        <v>0</v>
      </c>
      <c r="AI33" s="6"/>
    </row>
    <row r="34" spans="1:35" s="34" customFormat="1" ht="15" customHeight="1" x14ac:dyDescent="0.2">
      <c r="A34" s="44"/>
      <c r="B34" s="114"/>
      <c r="C34" s="114"/>
      <c r="D34" s="114"/>
      <c r="E34" s="307"/>
      <c r="F34" s="115"/>
      <c r="G34" s="376" t="s">
        <v>109</v>
      </c>
      <c r="H34" s="191"/>
      <c r="I34" s="188"/>
      <c r="J34" s="43"/>
      <c r="K34" s="246">
        <f t="shared" si="8"/>
        <v>0</v>
      </c>
      <c r="L34" s="124">
        <f t="shared" si="8"/>
        <v>0</v>
      </c>
      <c r="M34" s="4"/>
      <c r="N34" s="182">
        <f>SUMIF(ROZLOSOVÁNÍ!H$7:H$19,'PŘIHLÁŠKY CELKEM'!G34,ROZLOSOVÁNÍ!B$7:B$19)</f>
        <v>0</v>
      </c>
      <c r="O34" s="4"/>
      <c r="P34" s="68">
        <f>SUMIF(ROZLOSOVÁNÍ!H$22:H$39,'PŘIHLÁŠKY CELKEM'!G34,ROZLOSOVÁNÍ!B$22:B$39)</f>
        <v>0</v>
      </c>
      <c r="Q34" s="4"/>
      <c r="R34" s="66">
        <f>SUMIF(ROZLOSOVÁNÍ!H$42:H$60,'PŘIHLÁŠKY CELKEM'!G34,ROZLOSOVÁNÍ!B$42:B$60)</f>
        <v>0</v>
      </c>
      <c r="S34" s="4"/>
      <c r="T34" s="66">
        <f>SUMIF(ROZLOSOVÁNÍ!H$63:H$85,'PŘIHLÁŠKY CELKEM'!G34,ROZLOSOVÁNÍ!B$63:B$85)</f>
        <v>0</v>
      </c>
      <c r="U34" s="4"/>
      <c r="V34" s="64">
        <f>SUMIF(ROZLOSOVÁNÍ!H$88:H$117,'PŘIHLÁŠKY CELKEM'!G34,ROZLOSOVÁNÍ!B$88:B$117)</f>
        <v>0</v>
      </c>
      <c r="W34" s="4"/>
      <c r="X34" s="73">
        <f>SUMIF(ROZLOSOVÁNÍ!H$120:H$133,'PŘIHLÁŠKY CELKEM'!G34,ROZLOSOVÁNÍ!B$120:B$133)</f>
        <v>0</v>
      </c>
      <c r="Y34" s="4"/>
      <c r="Z34" s="71">
        <f>SUMIF(ROZLOSOVÁNÍ!H$136:H$142,'PŘIHLÁŠKY CELKEM'!G34,ROZLOSOVÁNÍ!B$136:B$142)</f>
        <v>0</v>
      </c>
      <c r="AA34" s="4"/>
      <c r="AB34" s="102">
        <f>SUMIF(ROZLOSOVÁNÍ!H$145:H$158,'PŘIHLÁŠKY CELKEM'!G34,ROZLOSOVÁNÍ!B$145:B$158)</f>
        <v>0</v>
      </c>
      <c r="AC34" s="4"/>
      <c r="AD34" s="102">
        <f>SUMIF(ROZLOSOVÁNÍ!H$161:H$162,'PŘIHLÁŠKY CELKEM'!G34,ROZLOSOVÁNÍ!B$161:B$162)</f>
        <v>0</v>
      </c>
      <c r="AE34" s="4"/>
      <c r="AF34" s="102">
        <f>SUMIF(ROZLOSOVÁNÍ!H$166:H$168,'PŘIHLÁŠKY CELKEM'!G34,ROZLOSOVÁNÍ!B$166:B$168)</f>
        <v>0</v>
      </c>
      <c r="AG34" s="4"/>
      <c r="AH34" s="62">
        <f>SUMIF(ROZLOSOVÁNÍ!H$171:H$173,'PŘIHLÁŠKY CELKEM'!G34,ROZLOSOVÁNÍ!B$171:B$173)</f>
        <v>0</v>
      </c>
      <c r="AI34" s="35"/>
    </row>
    <row r="35" spans="1:35" s="34" customFormat="1" ht="15" customHeight="1" x14ac:dyDescent="0.2">
      <c r="A35" s="44"/>
      <c r="B35" s="114"/>
      <c r="C35" s="114"/>
      <c r="D35" s="114"/>
      <c r="E35" s="307"/>
      <c r="F35" s="115"/>
      <c r="G35" s="186" t="s">
        <v>110</v>
      </c>
      <c r="H35" s="191"/>
      <c r="I35" s="189"/>
      <c r="J35" s="50"/>
      <c r="K35" s="246">
        <f t="shared" si="0"/>
        <v>0</v>
      </c>
      <c r="L35" s="124">
        <f t="shared" si="1"/>
        <v>0</v>
      </c>
      <c r="M35" s="4"/>
      <c r="N35" s="182">
        <f>SUMIF(ROZLOSOVÁNÍ!H$7:H$19,'PŘIHLÁŠKY CELKEM'!G35,ROZLOSOVÁNÍ!B$7:B$19)</f>
        <v>0</v>
      </c>
      <c r="O35" s="4"/>
      <c r="P35" s="68">
        <f>SUMIF(ROZLOSOVÁNÍ!H$22:H$39,'PŘIHLÁŠKY CELKEM'!G35,ROZLOSOVÁNÍ!B$22:B$39)</f>
        <v>0</v>
      </c>
      <c r="Q35" s="4"/>
      <c r="R35" s="66">
        <f>SUMIF(ROZLOSOVÁNÍ!H$42:H$60,'PŘIHLÁŠKY CELKEM'!G35,ROZLOSOVÁNÍ!B$42:B$60)</f>
        <v>0</v>
      </c>
      <c r="S35" s="4"/>
      <c r="T35" s="66">
        <f>SUMIF(ROZLOSOVÁNÍ!H$63:H$85,'PŘIHLÁŠKY CELKEM'!G35,ROZLOSOVÁNÍ!B$63:B$85)</f>
        <v>0</v>
      </c>
      <c r="U35" s="4"/>
      <c r="V35" s="64">
        <f>SUMIF(ROZLOSOVÁNÍ!H$88:H$117,'PŘIHLÁŠKY CELKEM'!G35,ROZLOSOVÁNÍ!B$88:B$117)</f>
        <v>0</v>
      </c>
      <c r="W35" s="4"/>
      <c r="X35" s="73">
        <f>SUMIF(ROZLOSOVÁNÍ!H$120:H$133,'PŘIHLÁŠKY CELKEM'!G35,ROZLOSOVÁNÍ!B$120:B$133)</f>
        <v>0</v>
      </c>
      <c r="Y35" s="4"/>
      <c r="Z35" s="71">
        <f>SUMIF(ROZLOSOVÁNÍ!H$136:H$142,'PŘIHLÁŠKY CELKEM'!G35,ROZLOSOVÁNÍ!B$136:B$142)</f>
        <v>0</v>
      </c>
      <c r="AA35" s="4"/>
      <c r="AB35" s="102">
        <f>SUMIF(ROZLOSOVÁNÍ!H$145:H$158,'PŘIHLÁŠKY CELKEM'!G35,ROZLOSOVÁNÍ!B$145:B$158)</f>
        <v>0</v>
      </c>
      <c r="AC35" s="4"/>
      <c r="AD35" s="102">
        <f>SUMIF(ROZLOSOVÁNÍ!H$161:H$162,'PŘIHLÁŠKY CELKEM'!G35,ROZLOSOVÁNÍ!B$161:B$162)</f>
        <v>0</v>
      </c>
      <c r="AE35" s="4"/>
      <c r="AF35" s="102">
        <f>SUMIF(ROZLOSOVÁNÍ!H$166:H$168,'PŘIHLÁŠKY CELKEM'!G35,ROZLOSOVÁNÍ!B$166:B$168)</f>
        <v>0</v>
      </c>
      <c r="AG35" s="4"/>
      <c r="AH35" s="62">
        <f>SUMIF(ROZLOSOVÁNÍ!H$171:H$173,'PŘIHLÁŠKY CELKEM'!G35,ROZLOSOVÁNÍ!B$171:B$173)</f>
        <v>0</v>
      </c>
      <c r="AI35" s="35"/>
    </row>
    <row r="36" spans="1:35" s="34" customFormat="1" ht="15" customHeight="1" x14ac:dyDescent="0.2">
      <c r="A36" s="44"/>
      <c r="B36" s="114"/>
      <c r="C36" s="114"/>
      <c r="D36" s="114"/>
      <c r="E36" s="307"/>
      <c r="F36" s="115"/>
      <c r="G36" s="257"/>
      <c r="H36" s="191"/>
      <c r="I36" s="188"/>
      <c r="J36" s="43"/>
      <c r="K36" s="246">
        <f t="shared" si="0"/>
        <v>0</v>
      </c>
      <c r="L36" s="124">
        <f t="shared" si="1"/>
        <v>0</v>
      </c>
      <c r="M36" s="4"/>
      <c r="N36" s="182">
        <f>SUMIF(ROZLOSOVÁNÍ!H$7:H$19,'PŘIHLÁŠKY CELKEM'!G36,ROZLOSOVÁNÍ!B$7:B$19)</f>
        <v>0</v>
      </c>
      <c r="O36" s="4"/>
      <c r="P36" s="68">
        <f>SUMIF(ROZLOSOVÁNÍ!H$22:H$39,'PŘIHLÁŠKY CELKEM'!G36,ROZLOSOVÁNÍ!B$22:B$39)</f>
        <v>0</v>
      </c>
      <c r="Q36" s="4"/>
      <c r="R36" s="66">
        <f>SUMIF(ROZLOSOVÁNÍ!H$42:H$60,'PŘIHLÁŠKY CELKEM'!G36,ROZLOSOVÁNÍ!B$42:B$60)</f>
        <v>0</v>
      </c>
      <c r="S36" s="4"/>
      <c r="T36" s="66">
        <f>SUMIF(ROZLOSOVÁNÍ!H$63:H$85,'PŘIHLÁŠKY CELKEM'!G36,ROZLOSOVÁNÍ!B$63:B$85)</f>
        <v>0</v>
      </c>
      <c r="U36" s="4"/>
      <c r="V36" s="64">
        <f>SUMIF(ROZLOSOVÁNÍ!H$88:H$117,'PŘIHLÁŠKY CELKEM'!G36,ROZLOSOVÁNÍ!B$88:B$117)</f>
        <v>0</v>
      </c>
      <c r="W36" s="4"/>
      <c r="X36" s="73">
        <f>SUMIF(ROZLOSOVÁNÍ!H$120:H$133,'PŘIHLÁŠKY CELKEM'!G36,ROZLOSOVÁNÍ!B$120:B$133)</f>
        <v>0</v>
      </c>
      <c r="Y36" s="4"/>
      <c r="Z36" s="71">
        <f>SUMIF(ROZLOSOVÁNÍ!H$136:H$142,'PŘIHLÁŠKY CELKEM'!G36,ROZLOSOVÁNÍ!B$136:B$142)</f>
        <v>0</v>
      </c>
      <c r="AA36" s="4"/>
      <c r="AB36" s="102">
        <f>SUMIF(ROZLOSOVÁNÍ!H$145:H$158,'PŘIHLÁŠKY CELKEM'!G36,ROZLOSOVÁNÍ!B$145:B$158)</f>
        <v>0</v>
      </c>
      <c r="AC36" s="4"/>
      <c r="AD36" s="102">
        <f>SUMIF(ROZLOSOVÁNÍ!H$161:H$162,'PŘIHLÁŠKY CELKEM'!G36,ROZLOSOVÁNÍ!B$161:B$162)</f>
        <v>0</v>
      </c>
      <c r="AE36" s="4"/>
      <c r="AF36" s="102">
        <f>SUMIF(ROZLOSOVÁNÍ!H$166:H$168,'PŘIHLÁŠKY CELKEM'!G36,ROZLOSOVÁNÍ!B$166:B$168)</f>
        <v>0</v>
      </c>
      <c r="AG36" s="4"/>
      <c r="AH36" s="62">
        <f>SUMIF(ROZLOSOVÁNÍ!H$171:H$173,'PŘIHLÁŠKY CELKEM'!G36,ROZLOSOVÁNÍ!B$171:B$173)</f>
        <v>0</v>
      </c>
      <c r="AI36" s="35"/>
    </row>
    <row r="37" spans="1:35" ht="15" customHeight="1" thickBot="1" x14ac:dyDescent="0.25">
      <c r="A37" s="70"/>
      <c r="B37" s="152"/>
      <c r="C37" s="152"/>
      <c r="D37" s="152"/>
      <c r="E37" s="213"/>
      <c r="F37" s="153"/>
      <c r="G37" s="187"/>
      <c r="H37" s="192"/>
      <c r="I37" s="190"/>
      <c r="J37" s="154"/>
      <c r="K37" s="241">
        <f t="shared" ref="K37" si="9">M37+O37+Q37+S37+U37+W37+Y37+AA37+AC37+AE37+AG37</f>
        <v>0</v>
      </c>
      <c r="L37" s="125">
        <f t="shared" ref="L37" si="10">N37+P37+R37+T37+V37+X37+Z37+AB37+AD37+AF37+AH37</f>
        <v>0</v>
      </c>
      <c r="M37" s="155"/>
      <c r="N37" s="183">
        <f>SUMIF(ROZLOSOVÁNÍ!H$7:H$19,'PŘIHLÁŠKY CELKEM'!G37,ROZLOSOVÁNÍ!B$7:B$19)</f>
        <v>0</v>
      </c>
      <c r="O37" s="7"/>
      <c r="P37" s="69">
        <f>SUMIF(ROZLOSOVÁNÍ!H$22:H$39,'PŘIHLÁŠKY CELKEM'!G37,ROZLOSOVÁNÍ!B$22:B$39)</f>
        <v>0</v>
      </c>
      <c r="Q37" s="7"/>
      <c r="R37" s="67">
        <f>SUMIF(ROZLOSOVÁNÍ!H$42:H$60,'PŘIHLÁŠKY CELKEM'!G37,ROZLOSOVÁNÍ!B$42:B$60)</f>
        <v>0</v>
      </c>
      <c r="S37" s="7"/>
      <c r="T37" s="67">
        <f>SUMIF(ROZLOSOVÁNÍ!H$63:H$85,'PŘIHLÁŠKY CELKEM'!G37,ROZLOSOVÁNÍ!B$63:B$85)</f>
        <v>0</v>
      </c>
      <c r="U37" s="7"/>
      <c r="V37" s="65">
        <f>SUMIF(ROZLOSOVÁNÍ!H$88:H$117,'PŘIHLÁŠKY CELKEM'!G37,ROZLOSOVÁNÍ!B$88:B$117)</f>
        <v>0</v>
      </c>
      <c r="W37" s="7"/>
      <c r="X37" s="74">
        <f>SUMIF(ROZLOSOVÁNÍ!H$124:H$133,'PŘIHLÁŠKY CELKEM'!G37,ROZLOSOVÁNÍ!B$124:B$133)</f>
        <v>0</v>
      </c>
      <c r="Y37" s="7"/>
      <c r="Z37" s="72">
        <f>SUMIF(ROZLOSOVÁNÍ!H$136:H$142,'PŘIHLÁŠKY CELKEM'!G37,ROZLOSOVÁNÍ!B$136:B$142)</f>
        <v>0</v>
      </c>
      <c r="AA37" s="7"/>
      <c r="AB37" s="245">
        <f>SUMIF(ROZLOSOVÁNÍ!H$147:H$158,'PŘIHLÁŠKY CELKEM'!G37,ROZLOSOVÁNÍ!B$147:B$158)</f>
        <v>0</v>
      </c>
      <c r="AC37" s="7"/>
      <c r="AD37" s="245">
        <f>SUMIF(ROZLOSOVÁNÍ!H$161:H$162,'PŘIHLÁŠKY CELKEM'!G37,ROZLOSOVÁNÍ!B$161:B$162)</f>
        <v>0</v>
      </c>
      <c r="AE37" s="7"/>
      <c r="AF37" s="245">
        <f>SUMIF(ROZLOSOVÁNÍ!H$166:H$168,'PŘIHLÁŠKY CELKEM'!G37,ROZLOSOVÁNÍ!B$166:B$168)</f>
        <v>0</v>
      </c>
      <c r="AG37" s="155"/>
      <c r="AH37" s="63">
        <f>SUMIF(ROZLOSOVÁNÍ!H$171:H$173,'PŘIHLÁŠKY CELKEM'!G37,ROZLOSOVÁNÍ!B$171:B$173)</f>
        <v>0</v>
      </c>
    </row>
    <row r="38" spans="1:35" ht="9" customHeight="1" x14ac:dyDescent="0.2">
      <c r="H38" s="129"/>
    </row>
  </sheetData>
  <mergeCells count="99">
    <mergeCell ref="AE10:AF10"/>
    <mergeCell ref="AA3:AB3"/>
    <mergeCell ref="W6:X6"/>
    <mergeCell ref="W7:X7"/>
    <mergeCell ref="U7:V7"/>
    <mergeCell ref="W8:X8"/>
    <mergeCell ref="AC3:AD3"/>
    <mergeCell ref="AC4:AD4"/>
    <mergeCell ref="AE3:AF3"/>
    <mergeCell ref="AE4:AF4"/>
    <mergeCell ref="AE6:AF6"/>
    <mergeCell ref="AE7:AF7"/>
    <mergeCell ref="AE8:AF8"/>
    <mergeCell ref="Y7:Z7"/>
    <mergeCell ref="U4:V4"/>
    <mergeCell ref="U6:V6"/>
    <mergeCell ref="M10:N10"/>
    <mergeCell ref="O10:P10"/>
    <mergeCell ref="Q10:R10"/>
    <mergeCell ref="S8:T8"/>
    <mergeCell ref="S7:T7"/>
    <mergeCell ref="J3:L4"/>
    <mergeCell ref="M6:N6"/>
    <mergeCell ref="L7:L9"/>
    <mergeCell ref="O6:P6"/>
    <mergeCell ref="S6:T6"/>
    <mergeCell ref="Q4:R4"/>
    <mergeCell ref="Q3:R3"/>
    <mergeCell ref="S4:T4"/>
    <mergeCell ref="O3:P3"/>
    <mergeCell ref="K6:L6"/>
    <mergeCell ref="O8:P8"/>
    <mergeCell ref="M7:N7"/>
    <mergeCell ref="M8:N8"/>
    <mergeCell ref="AG7:AH7"/>
    <mergeCell ref="AA4:AB4"/>
    <mergeCell ref="AA6:AB6"/>
    <mergeCell ref="AA7:AB7"/>
    <mergeCell ref="AC6:AD6"/>
    <mergeCell ref="AC7:AD7"/>
    <mergeCell ref="AG4:AH4"/>
    <mergeCell ref="AG6:AH6"/>
    <mergeCell ref="E3:F4"/>
    <mergeCell ref="A6:A9"/>
    <mergeCell ref="B6:B9"/>
    <mergeCell ref="E7:E9"/>
    <mergeCell ref="F7:F9"/>
    <mergeCell ref="C6:D7"/>
    <mergeCell ref="C8:C9"/>
    <mergeCell ref="D8:D9"/>
    <mergeCell ref="E6:F6"/>
    <mergeCell ref="I6:I9"/>
    <mergeCell ref="G7:G8"/>
    <mergeCell ref="W1:Z1"/>
    <mergeCell ref="S3:T3"/>
    <mergeCell ref="W3:X3"/>
    <mergeCell ref="Y3:Z3"/>
    <mergeCell ref="Y4:Z4"/>
    <mergeCell ref="W4:X4"/>
    <mergeCell ref="Y6:Z6"/>
    <mergeCell ref="E1:N1"/>
    <mergeCell ref="O1:V1"/>
    <mergeCell ref="H3:I4"/>
    <mergeCell ref="U3:V3"/>
    <mergeCell ref="M3:N3"/>
    <mergeCell ref="M4:N4"/>
    <mergeCell ref="K7:K9"/>
    <mergeCell ref="AG13:AH13"/>
    <mergeCell ref="Y13:Z13"/>
    <mergeCell ref="W13:X13"/>
    <mergeCell ref="AG10:AH10"/>
    <mergeCell ref="U8:V8"/>
    <mergeCell ref="AG8:AH8"/>
    <mergeCell ref="Y8:Z8"/>
    <mergeCell ref="W10:X10"/>
    <mergeCell ref="AA10:AB10"/>
    <mergeCell ref="AA13:AB13"/>
    <mergeCell ref="AC10:AD10"/>
    <mergeCell ref="AC13:AD13"/>
    <mergeCell ref="AA8:AB8"/>
    <mergeCell ref="Y10:Z10"/>
    <mergeCell ref="AC8:AD8"/>
    <mergeCell ref="AE13:AF13"/>
    <mergeCell ref="M13:N13"/>
    <mergeCell ref="O13:R13"/>
    <mergeCell ref="S13:T13"/>
    <mergeCell ref="U13:V13"/>
    <mergeCell ref="G3:G4"/>
    <mergeCell ref="G13:L13"/>
    <mergeCell ref="S10:T10"/>
    <mergeCell ref="K10:L10"/>
    <mergeCell ref="Q6:R6"/>
    <mergeCell ref="J6:J9"/>
    <mergeCell ref="O4:P4"/>
    <mergeCell ref="H6:H9"/>
    <mergeCell ref="O7:P7"/>
    <mergeCell ref="U10:V10"/>
    <mergeCell ref="Q7:R7"/>
    <mergeCell ref="Q8:R8"/>
  </mergeCells>
  <phoneticPr fontId="5" type="noConversion"/>
  <pageMargins left="7.0000000000000007E-2" right="0.12" top="0.16" bottom="0.15" header="0.13" footer="0.12"/>
  <pageSetup paperSize="9" scale="90" orientation="landscape" horizontalDpi="12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7"/>
    <pageSetUpPr fitToPage="1"/>
  </sheetPr>
  <dimension ref="A1:R173"/>
  <sheetViews>
    <sheetView zoomScale="99" zoomScaleNormal="99" workbookViewId="0">
      <pane xSplit="9" ySplit="4" topLeftCell="J5" activePane="bottomRight" state="frozen"/>
      <selection pane="topRight" activeCell="K1" sqref="K1"/>
      <selection pane="bottomLeft" activeCell="A5" sqref="A5"/>
      <selection pane="bottomRight" activeCell="C131" sqref="C131"/>
    </sheetView>
  </sheetViews>
  <sheetFormatPr defaultColWidth="9.140625" defaultRowHeight="18" x14ac:dyDescent="0.2"/>
  <cols>
    <col min="1" max="1" width="3.85546875" style="26" customWidth="1"/>
    <col min="2" max="2" width="4.85546875" style="26" customWidth="1"/>
    <col min="3" max="3" width="18.42578125" style="26" bestFit="1" customWidth="1"/>
    <col min="4" max="4" width="19.28515625" style="26" bestFit="1" customWidth="1"/>
    <col min="5" max="5" width="4.5703125" style="26" customWidth="1"/>
    <col min="6" max="6" width="27.42578125" style="26" bestFit="1" customWidth="1"/>
    <col min="7" max="7" width="6.5703125" style="26" customWidth="1"/>
    <col min="8" max="8" width="28.7109375" style="26" customWidth="1"/>
    <col min="9" max="9" width="4" style="22" customWidth="1"/>
    <col min="10" max="13" width="6.42578125" style="22" customWidth="1"/>
    <col min="14" max="14" width="7.140625" style="22" customWidth="1"/>
    <col min="15" max="15" width="5.7109375" style="24" customWidth="1"/>
    <col min="16" max="16" width="9.140625" style="22"/>
    <col min="17" max="17" width="9.140625" style="126"/>
    <col min="18" max="16384" width="9.140625" style="24"/>
  </cols>
  <sheetData>
    <row r="1" spans="1:17" ht="24" thickBot="1" x14ac:dyDescent="0.25">
      <c r="A1" s="24"/>
      <c r="B1" s="691" t="s">
        <v>30</v>
      </c>
      <c r="C1" s="692"/>
      <c r="D1" s="693"/>
      <c r="E1" s="693"/>
      <c r="F1" s="693"/>
      <c r="G1" s="693"/>
      <c r="H1" s="694"/>
      <c r="J1" s="22" t="s">
        <v>25</v>
      </c>
    </row>
    <row r="2" spans="1:17" ht="3" customHeight="1" thickBot="1" x14ac:dyDescent="0.25">
      <c r="A2" s="28"/>
      <c r="B2" s="28"/>
      <c r="C2" s="28"/>
      <c r="D2" s="28"/>
      <c r="E2" s="28"/>
      <c r="F2" s="28"/>
      <c r="G2" s="28"/>
      <c r="H2" s="28"/>
    </row>
    <row r="3" spans="1:17" s="26" customFormat="1" ht="15" customHeight="1" x14ac:dyDescent="0.2">
      <c r="A3" s="681" t="s">
        <v>7</v>
      </c>
      <c r="B3" s="128" t="s">
        <v>23</v>
      </c>
      <c r="C3" s="695" t="s">
        <v>1</v>
      </c>
      <c r="D3" s="695" t="s">
        <v>2</v>
      </c>
      <c r="E3" s="701" t="s">
        <v>66</v>
      </c>
      <c r="F3" s="699" t="s">
        <v>4</v>
      </c>
      <c r="G3" s="697" t="s">
        <v>13</v>
      </c>
      <c r="H3" s="703" t="s">
        <v>3</v>
      </c>
      <c r="I3" s="649" t="s">
        <v>22</v>
      </c>
      <c r="J3" s="650"/>
      <c r="K3" s="650"/>
      <c r="L3" s="650"/>
      <c r="M3" s="650"/>
      <c r="N3" s="651"/>
      <c r="P3" s="22"/>
      <c r="Q3" s="126"/>
    </row>
    <row r="4" spans="1:17" s="26" customFormat="1" ht="16.5" customHeight="1" thickBot="1" x14ac:dyDescent="0.25">
      <c r="A4" s="682"/>
      <c r="B4" s="228">
        <f>SUM(B5+B20+B40+B61+B86+B118+B134+B143+B159+B164+B169)</f>
        <v>114</v>
      </c>
      <c r="C4" s="696"/>
      <c r="D4" s="696"/>
      <c r="E4" s="702"/>
      <c r="F4" s="700"/>
      <c r="G4" s="698"/>
      <c r="H4" s="704"/>
      <c r="I4" s="652"/>
      <c r="J4" s="653"/>
      <c r="K4" s="653"/>
      <c r="L4" s="653"/>
      <c r="M4" s="653"/>
      <c r="N4" s="654"/>
      <c r="P4" s="22"/>
      <c r="Q4" s="126"/>
    </row>
    <row r="5" spans="1:17" s="26" customFormat="1" ht="15" customHeight="1" thickBot="1" x14ac:dyDescent="0.25">
      <c r="A5" s="683" t="s">
        <v>7</v>
      </c>
      <c r="B5" s="660">
        <f>SUM(B7:B19)</f>
        <v>10</v>
      </c>
      <c r="C5" s="660" t="s">
        <v>33</v>
      </c>
      <c r="D5" s="660"/>
      <c r="E5" s="660"/>
      <c r="F5" s="660"/>
      <c r="G5" s="660">
        <v>2015</v>
      </c>
      <c r="H5" s="662"/>
      <c r="I5" s="655" t="s">
        <v>21</v>
      </c>
      <c r="J5" s="657" t="s">
        <v>22</v>
      </c>
      <c r="K5" s="657"/>
      <c r="L5" s="657"/>
      <c r="M5" s="657"/>
      <c r="N5" s="658"/>
      <c r="P5" s="22"/>
      <c r="Q5" s="126"/>
    </row>
    <row r="6" spans="1:17" s="27" customFormat="1" ht="21" customHeight="1" x14ac:dyDescent="0.2">
      <c r="A6" s="684"/>
      <c r="B6" s="661"/>
      <c r="C6" s="661"/>
      <c r="D6" s="661"/>
      <c r="E6" s="661"/>
      <c r="F6" s="661"/>
      <c r="G6" s="661"/>
      <c r="H6" s="663"/>
      <c r="I6" s="656"/>
      <c r="J6" s="215" t="s">
        <v>68</v>
      </c>
      <c r="K6" s="199" t="s">
        <v>70</v>
      </c>
      <c r="L6" s="200" t="s">
        <v>69</v>
      </c>
      <c r="M6" s="201" t="s">
        <v>71</v>
      </c>
      <c r="N6" s="201" t="s">
        <v>77</v>
      </c>
      <c r="P6" s="22"/>
      <c r="Q6" s="126"/>
    </row>
    <row r="7" spans="1:17" s="51" customFormat="1" ht="18" customHeight="1" x14ac:dyDescent="0.2">
      <c r="A7" s="77">
        <v>1</v>
      </c>
      <c r="B7" s="78">
        <v>1</v>
      </c>
      <c r="C7" s="395" t="s">
        <v>291</v>
      </c>
      <c r="D7" s="395" t="s">
        <v>229</v>
      </c>
      <c r="E7" s="408">
        <v>1</v>
      </c>
      <c r="F7" s="416" t="s">
        <v>295</v>
      </c>
      <c r="G7" s="408">
        <v>2015</v>
      </c>
      <c r="H7" s="87" t="s">
        <v>104</v>
      </c>
      <c r="I7" s="309">
        <v>1</v>
      </c>
      <c r="J7" s="481">
        <v>1</v>
      </c>
      <c r="K7" s="343"/>
      <c r="L7" s="343">
        <v>3</v>
      </c>
      <c r="M7" s="267">
        <v>4</v>
      </c>
      <c r="N7" s="193">
        <v>2</v>
      </c>
      <c r="P7" s="22"/>
      <c r="Q7" s="126"/>
    </row>
    <row r="8" spans="1:17" s="51" customFormat="1" ht="18" customHeight="1" x14ac:dyDescent="0.2">
      <c r="A8" s="77">
        <v>2</v>
      </c>
      <c r="B8" s="78">
        <v>1</v>
      </c>
      <c r="C8" s="395" t="s">
        <v>292</v>
      </c>
      <c r="D8" s="395" t="s">
        <v>293</v>
      </c>
      <c r="E8" s="408">
        <v>1</v>
      </c>
      <c r="F8" s="416" t="s">
        <v>295</v>
      </c>
      <c r="G8" s="408">
        <v>2015</v>
      </c>
      <c r="H8" s="87" t="s">
        <v>104</v>
      </c>
      <c r="I8" s="309">
        <v>1</v>
      </c>
      <c r="J8" s="481">
        <v>1</v>
      </c>
      <c r="K8" s="343"/>
      <c r="L8" s="343">
        <v>3</v>
      </c>
      <c r="M8" s="267">
        <v>4</v>
      </c>
      <c r="N8" s="193">
        <v>2</v>
      </c>
      <c r="P8" s="22"/>
      <c r="Q8" s="126"/>
    </row>
    <row r="9" spans="1:17" s="51" customFormat="1" ht="18" customHeight="1" x14ac:dyDescent="0.2">
      <c r="A9" s="77">
        <v>3</v>
      </c>
      <c r="B9" s="78">
        <v>1</v>
      </c>
      <c r="C9" s="395" t="s">
        <v>294</v>
      </c>
      <c r="D9" s="395" t="s">
        <v>208</v>
      </c>
      <c r="E9" s="408">
        <v>1</v>
      </c>
      <c r="F9" s="416" t="s">
        <v>295</v>
      </c>
      <c r="G9" s="408">
        <v>2015</v>
      </c>
      <c r="H9" s="87" t="s">
        <v>104</v>
      </c>
      <c r="I9" s="309">
        <v>1</v>
      </c>
      <c r="J9" s="481">
        <v>1</v>
      </c>
      <c r="K9" s="343"/>
      <c r="L9" s="343">
        <v>3</v>
      </c>
      <c r="M9" s="267">
        <v>4</v>
      </c>
      <c r="N9" s="193">
        <v>2</v>
      </c>
      <c r="P9" s="22"/>
      <c r="Q9" s="126"/>
    </row>
    <row r="10" spans="1:17" s="51" customFormat="1" ht="18" customHeight="1" x14ac:dyDescent="0.2">
      <c r="A10" s="77">
        <v>4</v>
      </c>
      <c r="B10" s="78">
        <v>1</v>
      </c>
      <c r="C10" s="479" t="s">
        <v>319</v>
      </c>
      <c r="D10" s="479" t="s">
        <v>320</v>
      </c>
      <c r="E10" s="475" t="s">
        <v>117</v>
      </c>
      <c r="F10" s="476" t="s">
        <v>321</v>
      </c>
      <c r="G10" s="477">
        <v>2015</v>
      </c>
      <c r="H10" s="87" t="s">
        <v>315</v>
      </c>
      <c r="I10" s="309">
        <v>1</v>
      </c>
      <c r="J10" s="481">
        <v>1</v>
      </c>
      <c r="K10" s="343"/>
      <c r="L10" s="343">
        <v>3</v>
      </c>
      <c r="M10" s="267">
        <v>4</v>
      </c>
      <c r="N10" s="193">
        <v>2</v>
      </c>
      <c r="P10" s="22"/>
      <c r="Q10" s="126"/>
    </row>
    <row r="11" spans="1:17" s="51" customFormat="1" ht="18" customHeight="1" x14ac:dyDescent="0.2">
      <c r="A11" s="77">
        <v>5</v>
      </c>
      <c r="B11" s="78">
        <v>1</v>
      </c>
      <c r="C11" s="479" t="s">
        <v>365</v>
      </c>
      <c r="D11" s="479" t="s">
        <v>133</v>
      </c>
      <c r="E11" s="475" t="s">
        <v>117</v>
      </c>
      <c r="F11" s="476" t="s">
        <v>366</v>
      </c>
      <c r="G11" s="477">
        <v>2015</v>
      </c>
      <c r="H11" s="87" t="s">
        <v>364</v>
      </c>
      <c r="I11" s="309">
        <v>1</v>
      </c>
      <c r="J11" s="481">
        <v>1</v>
      </c>
      <c r="K11" s="343"/>
      <c r="L11" s="343">
        <v>3</v>
      </c>
      <c r="M11" s="267">
        <v>4</v>
      </c>
      <c r="N11" s="193">
        <v>2</v>
      </c>
      <c r="P11" s="22"/>
      <c r="Q11" s="126"/>
    </row>
    <row r="12" spans="1:17" s="51" customFormat="1" ht="18" customHeight="1" x14ac:dyDescent="0.2">
      <c r="A12" s="77">
        <v>6</v>
      </c>
      <c r="B12" s="78">
        <v>1</v>
      </c>
      <c r="C12" s="479" t="s">
        <v>367</v>
      </c>
      <c r="D12" s="479" t="s">
        <v>368</v>
      </c>
      <c r="E12" s="475" t="s">
        <v>117</v>
      </c>
      <c r="F12" s="476" t="s">
        <v>366</v>
      </c>
      <c r="G12" s="477">
        <v>2016</v>
      </c>
      <c r="H12" s="87" t="s">
        <v>364</v>
      </c>
      <c r="I12" s="309">
        <v>1</v>
      </c>
      <c r="J12" s="481">
        <v>1</v>
      </c>
      <c r="K12" s="343"/>
      <c r="L12" s="343">
        <v>3</v>
      </c>
      <c r="M12" s="267">
        <v>4</v>
      </c>
      <c r="N12" s="193">
        <v>2</v>
      </c>
      <c r="P12" s="22"/>
      <c r="Q12" s="126"/>
    </row>
    <row r="13" spans="1:17" s="51" customFormat="1" ht="18" customHeight="1" x14ac:dyDescent="0.2">
      <c r="A13" s="77">
        <v>7</v>
      </c>
      <c r="B13" s="78">
        <v>1</v>
      </c>
      <c r="C13" s="396" t="s">
        <v>119</v>
      </c>
      <c r="D13" s="396" t="s">
        <v>120</v>
      </c>
      <c r="E13" s="397" t="s">
        <v>117</v>
      </c>
      <c r="F13" s="377" t="s">
        <v>118</v>
      </c>
      <c r="G13" s="398">
        <v>2015</v>
      </c>
      <c r="H13" s="87" t="s">
        <v>125</v>
      </c>
      <c r="I13" s="309">
        <v>1</v>
      </c>
      <c r="J13" s="481">
        <v>1</v>
      </c>
      <c r="K13" s="417"/>
      <c r="L13" s="343">
        <v>3</v>
      </c>
      <c r="M13" s="267">
        <v>4</v>
      </c>
      <c r="N13" s="193">
        <v>2</v>
      </c>
      <c r="P13" s="22"/>
      <c r="Q13" s="126"/>
    </row>
    <row r="14" spans="1:17" s="51" customFormat="1" ht="18" customHeight="1" x14ac:dyDescent="0.2">
      <c r="A14" s="77">
        <v>8</v>
      </c>
      <c r="B14" s="78">
        <v>1</v>
      </c>
      <c r="C14" s="396" t="s">
        <v>121</v>
      </c>
      <c r="D14" s="396" t="s">
        <v>122</v>
      </c>
      <c r="E14" s="397" t="s">
        <v>117</v>
      </c>
      <c r="F14" s="377" t="s">
        <v>118</v>
      </c>
      <c r="G14" s="398">
        <v>2015</v>
      </c>
      <c r="H14" s="87" t="s">
        <v>125</v>
      </c>
      <c r="I14" s="309">
        <v>1</v>
      </c>
      <c r="J14" s="481">
        <v>1</v>
      </c>
      <c r="K14" s="194"/>
      <c r="L14" s="343">
        <v>3</v>
      </c>
      <c r="M14" s="267">
        <v>4</v>
      </c>
      <c r="N14" s="193">
        <v>2</v>
      </c>
      <c r="P14" s="22"/>
      <c r="Q14" s="126"/>
    </row>
    <row r="15" spans="1:17" s="51" customFormat="1" ht="18" customHeight="1" x14ac:dyDescent="0.2">
      <c r="A15" s="77">
        <v>9</v>
      </c>
      <c r="B15" s="78">
        <v>1</v>
      </c>
      <c r="C15" s="396" t="s">
        <v>123</v>
      </c>
      <c r="D15" s="396" t="s">
        <v>124</v>
      </c>
      <c r="E15" s="397" t="s">
        <v>117</v>
      </c>
      <c r="F15" s="377" t="s">
        <v>118</v>
      </c>
      <c r="G15" s="398">
        <v>2015</v>
      </c>
      <c r="H15" s="87" t="s">
        <v>125</v>
      </c>
      <c r="I15" s="309">
        <v>1</v>
      </c>
      <c r="J15" s="481">
        <v>1</v>
      </c>
      <c r="K15" s="417"/>
      <c r="L15" s="343">
        <v>3</v>
      </c>
      <c r="M15" s="267">
        <v>4</v>
      </c>
      <c r="N15" s="193">
        <v>2</v>
      </c>
      <c r="P15" s="22"/>
      <c r="Q15" s="126"/>
    </row>
    <row r="16" spans="1:17" s="51" customFormat="1" ht="18" customHeight="1" x14ac:dyDescent="0.2">
      <c r="A16" s="77">
        <v>10</v>
      </c>
      <c r="B16" s="78">
        <v>1</v>
      </c>
      <c r="C16" s="479" t="s">
        <v>212</v>
      </c>
      <c r="D16" s="479" t="s">
        <v>213</v>
      </c>
      <c r="E16" s="475" t="s">
        <v>117</v>
      </c>
      <c r="F16" s="476" t="s">
        <v>214</v>
      </c>
      <c r="G16" s="477">
        <v>2015</v>
      </c>
      <c r="H16" s="87" t="s">
        <v>95</v>
      </c>
      <c r="I16" s="309">
        <v>1</v>
      </c>
      <c r="J16" s="481">
        <v>1</v>
      </c>
      <c r="K16" s="417"/>
      <c r="L16" s="343">
        <v>3</v>
      </c>
      <c r="M16" s="267">
        <v>4</v>
      </c>
      <c r="N16" s="193">
        <v>2</v>
      </c>
      <c r="P16" s="22"/>
      <c r="Q16" s="126"/>
    </row>
    <row r="17" spans="1:17" s="51" customFormat="1" ht="18" customHeight="1" x14ac:dyDescent="0.2">
      <c r="A17" s="77">
        <v>11</v>
      </c>
      <c r="B17" s="78"/>
      <c r="C17" s="396"/>
      <c r="D17" s="396"/>
      <c r="E17" s="397"/>
      <c r="F17" s="377"/>
      <c r="G17" s="398"/>
      <c r="H17" s="87"/>
      <c r="I17" s="309"/>
      <c r="J17" s="194"/>
      <c r="K17" s="194"/>
      <c r="L17" s="482"/>
      <c r="M17" s="267"/>
      <c r="N17" s="193"/>
      <c r="P17" s="22"/>
      <c r="Q17" s="126"/>
    </row>
    <row r="18" spans="1:17" s="51" customFormat="1" ht="18" customHeight="1" x14ac:dyDescent="0.2">
      <c r="A18" s="77">
        <v>12</v>
      </c>
      <c r="B18" s="78"/>
      <c r="C18" s="396"/>
      <c r="D18" s="396"/>
      <c r="E18" s="397"/>
      <c r="F18" s="397"/>
      <c r="G18" s="398"/>
      <c r="H18" s="87"/>
      <c r="I18" s="309"/>
      <c r="J18" s="194"/>
      <c r="K18" s="267"/>
      <c r="L18" s="417"/>
      <c r="M18" s="343"/>
      <c r="N18" s="193"/>
      <c r="P18" s="22"/>
      <c r="Q18" s="126"/>
    </row>
    <row r="19" spans="1:17" s="51" customFormat="1" ht="18" customHeight="1" thickBot="1" x14ac:dyDescent="0.25">
      <c r="A19" s="111" t="s">
        <v>54</v>
      </c>
      <c r="B19" s="78"/>
      <c r="C19" s="319"/>
      <c r="D19" s="319"/>
      <c r="E19" s="318"/>
      <c r="F19" s="324"/>
      <c r="G19" s="320"/>
      <c r="H19" s="87"/>
      <c r="I19" s="309"/>
      <c r="J19" s="194"/>
      <c r="K19" s="194"/>
      <c r="L19" s="268"/>
      <c r="M19" s="313"/>
      <c r="N19" s="193"/>
      <c r="P19" s="22"/>
      <c r="Q19" s="126"/>
    </row>
    <row r="20" spans="1:17" ht="15" customHeight="1" thickBot="1" x14ac:dyDescent="0.25">
      <c r="A20" s="683" t="s">
        <v>7</v>
      </c>
      <c r="B20" s="668">
        <f>SUM(B22:B39)</f>
        <v>15</v>
      </c>
      <c r="C20" s="660" t="s">
        <v>34</v>
      </c>
      <c r="D20" s="660"/>
      <c r="E20" s="660"/>
      <c r="F20" s="660"/>
      <c r="G20" s="660">
        <v>2014</v>
      </c>
      <c r="H20" s="662"/>
      <c r="I20" s="655" t="s">
        <v>21</v>
      </c>
      <c r="J20" s="657" t="s">
        <v>22</v>
      </c>
      <c r="K20" s="657"/>
      <c r="L20" s="657"/>
      <c r="M20" s="657"/>
      <c r="N20" s="658"/>
    </row>
    <row r="21" spans="1:17" ht="21" customHeight="1" x14ac:dyDescent="0.2">
      <c r="A21" s="684"/>
      <c r="B21" s="669"/>
      <c r="C21" s="661"/>
      <c r="D21" s="661"/>
      <c r="E21" s="661"/>
      <c r="F21" s="661"/>
      <c r="G21" s="661"/>
      <c r="H21" s="663"/>
      <c r="I21" s="659"/>
      <c r="J21" s="200" t="s">
        <v>68</v>
      </c>
      <c r="K21" s="215" t="s">
        <v>70</v>
      </c>
      <c r="L21" s="200" t="s">
        <v>69</v>
      </c>
      <c r="M21" s="201" t="s">
        <v>71</v>
      </c>
      <c r="N21" s="201" t="s">
        <v>77</v>
      </c>
    </row>
    <row r="22" spans="1:17" s="51" customFormat="1" ht="18" customHeight="1" x14ac:dyDescent="0.2">
      <c r="A22" s="77">
        <v>1</v>
      </c>
      <c r="B22" s="78">
        <v>1</v>
      </c>
      <c r="C22" s="396" t="s">
        <v>160</v>
      </c>
      <c r="D22" s="396" t="s">
        <v>156</v>
      </c>
      <c r="E22" s="397">
        <v>2</v>
      </c>
      <c r="F22" s="397" t="s">
        <v>157</v>
      </c>
      <c r="G22" s="398" t="s">
        <v>158</v>
      </c>
      <c r="H22" s="87" t="s">
        <v>159</v>
      </c>
      <c r="I22" s="349">
        <v>1</v>
      </c>
      <c r="J22" s="355">
        <v>4</v>
      </c>
      <c r="K22" s="481">
        <v>1</v>
      </c>
      <c r="L22" s="355">
        <v>2</v>
      </c>
      <c r="M22" s="355">
        <v>3</v>
      </c>
      <c r="N22" s="195"/>
      <c r="O22" s="76"/>
      <c r="P22" s="22"/>
      <c r="Q22" s="126"/>
    </row>
    <row r="23" spans="1:17" s="51" customFormat="1" ht="18" customHeight="1" x14ac:dyDescent="0.2">
      <c r="A23" s="77">
        <v>2</v>
      </c>
      <c r="B23" s="78">
        <v>1</v>
      </c>
      <c r="C23" s="479" t="s">
        <v>200</v>
      </c>
      <c r="D23" s="479" t="s">
        <v>201</v>
      </c>
      <c r="E23" s="475" t="s">
        <v>153</v>
      </c>
      <c r="F23" s="476" t="s">
        <v>202</v>
      </c>
      <c r="G23" s="477">
        <v>2014</v>
      </c>
      <c r="H23" s="87" t="s">
        <v>100</v>
      </c>
      <c r="I23" s="349">
        <v>1</v>
      </c>
      <c r="J23" s="355">
        <v>4</v>
      </c>
      <c r="K23" s="481">
        <v>1</v>
      </c>
      <c r="L23" s="355">
        <v>2</v>
      </c>
      <c r="M23" s="355">
        <v>3</v>
      </c>
      <c r="N23" s="195"/>
      <c r="O23" s="76"/>
      <c r="P23" s="22"/>
      <c r="Q23" s="126"/>
    </row>
    <row r="24" spans="1:17" s="76" customFormat="1" ht="18" customHeight="1" x14ac:dyDescent="0.2">
      <c r="A24" s="77">
        <v>3</v>
      </c>
      <c r="B24" s="78">
        <v>1</v>
      </c>
      <c r="C24" s="479" t="s">
        <v>215</v>
      </c>
      <c r="D24" s="479" t="s">
        <v>194</v>
      </c>
      <c r="E24" s="475" t="s">
        <v>153</v>
      </c>
      <c r="F24" s="476" t="s">
        <v>214</v>
      </c>
      <c r="G24" s="477">
        <v>2014</v>
      </c>
      <c r="H24" s="87" t="s">
        <v>95</v>
      </c>
      <c r="I24" s="349">
        <v>1</v>
      </c>
      <c r="J24" s="355">
        <v>4</v>
      </c>
      <c r="K24" s="481">
        <v>1</v>
      </c>
      <c r="L24" s="355">
        <v>2</v>
      </c>
      <c r="M24" s="355">
        <v>3</v>
      </c>
      <c r="N24" s="195"/>
      <c r="P24" s="22"/>
      <c r="Q24" s="126"/>
    </row>
    <row r="25" spans="1:17" s="76" customFormat="1" ht="18" customHeight="1" x14ac:dyDescent="0.2">
      <c r="A25" s="77">
        <v>4</v>
      </c>
      <c r="B25" s="78">
        <v>1</v>
      </c>
      <c r="C25" s="479" t="s">
        <v>216</v>
      </c>
      <c r="D25" s="479" t="s">
        <v>204</v>
      </c>
      <c r="E25" s="475" t="s">
        <v>153</v>
      </c>
      <c r="F25" s="476" t="s">
        <v>214</v>
      </c>
      <c r="G25" s="477">
        <v>2014</v>
      </c>
      <c r="H25" s="87" t="s">
        <v>95</v>
      </c>
      <c r="I25" s="349">
        <v>1</v>
      </c>
      <c r="J25" s="355">
        <v>4</v>
      </c>
      <c r="K25" s="481">
        <v>1</v>
      </c>
      <c r="L25" s="355">
        <v>2</v>
      </c>
      <c r="M25" s="355">
        <v>3</v>
      </c>
      <c r="N25" s="195"/>
      <c r="P25" s="22"/>
      <c r="Q25" s="126"/>
    </row>
    <row r="26" spans="1:17" s="76" customFormat="1" ht="18" customHeight="1" x14ac:dyDescent="0.2">
      <c r="A26" s="77">
        <v>5</v>
      </c>
      <c r="B26" s="78">
        <v>1</v>
      </c>
      <c r="C26" s="479" t="s">
        <v>243</v>
      </c>
      <c r="D26" s="479" t="s">
        <v>244</v>
      </c>
      <c r="E26" s="475" t="s">
        <v>153</v>
      </c>
      <c r="F26" s="407" t="s">
        <v>245</v>
      </c>
      <c r="G26" s="477">
        <v>2014</v>
      </c>
      <c r="H26" s="87" t="s">
        <v>101</v>
      </c>
      <c r="I26" s="349">
        <v>1</v>
      </c>
      <c r="J26" s="355">
        <v>4</v>
      </c>
      <c r="K26" s="481">
        <v>1</v>
      </c>
      <c r="L26" s="355">
        <v>2</v>
      </c>
      <c r="M26" s="355">
        <v>3</v>
      </c>
      <c r="N26" s="195"/>
      <c r="P26" s="22"/>
      <c r="Q26" s="126"/>
    </row>
    <row r="27" spans="1:17" s="76" customFormat="1" ht="18" customHeight="1" x14ac:dyDescent="0.2">
      <c r="A27" s="77">
        <v>6</v>
      </c>
      <c r="B27" s="78">
        <v>1</v>
      </c>
      <c r="C27" s="479" t="s">
        <v>322</v>
      </c>
      <c r="D27" s="479" t="s">
        <v>323</v>
      </c>
      <c r="E27" s="475" t="s">
        <v>153</v>
      </c>
      <c r="F27" s="476" t="s">
        <v>321</v>
      </c>
      <c r="G27" s="477">
        <v>2014</v>
      </c>
      <c r="H27" s="87" t="s">
        <v>315</v>
      </c>
      <c r="I27" s="349">
        <v>1</v>
      </c>
      <c r="J27" s="355">
        <v>4</v>
      </c>
      <c r="K27" s="481">
        <v>1</v>
      </c>
      <c r="L27" s="355">
        <v>2</v>
      </c>
      <c r="M27" s="355">
        <v>3</v>
      </c>
      <c r="N27" s="195"/>
      <c r="P27" s="22"/>
      <c r="Q27" s="126"/>
    </row>
    <row r="28" spans="1:17" s="51" customFormat="1" ht="18" customHeight="1" x14ac:dyDescent="0.2">
      <c r="A28" s="77">
        <v>7</v>
      </c>
      <c r="B28" s="78">
        <v>1</v>
      </c>
      <c r="C28" s="479" t="s">
        <v>324</v>
      </c>
      <c r="D28" s="479" t="s">
        <v>311</v>
      </c>
      <c r="E28" s="475" t="s">
        <v>153</v>
      </c>
      <c r="F28" s="476" t="s">
        <v>321</v>
      </c>
      <c r="G28" s="477">
        <v>2014</v>
      </c>
      <c r="H28" s="87" t="s">
        <v>315</v>
      </c>
      <c r="I28" s="349">
        <v>1</v>
      </c>
      <c r="J28" s="355">
        <v>4</v>
      </c>
      <c r="K28" s="481">
        <v>1</v>
      </c>
      <c r="L28" s="355">
        <v>2</v>
      </c>
      <c r="M28" s="355">
        <v>3</v>
      </c>
      <c r="N28" s="195"/>
      <c r="O28" s="76"/>
      <c r="P28" s="22"/>
      <c r="Q28" s="126"/>
    </row>
    <row r="29" spans="1:17" s="76" customFormat="1" ht="18" customHeight="1" x14ac:dyDescent="0.2">
      <c r="A29" s="77">
        <v>8</v>
      </c>
      <c r="B29" s="78">
        <v>1</v>
      </c>
      <c r="C29" s="479" t="s">
        <v>325</v>
      </c>
      <c r="D29" s="479" t="s">
        <v>19</v>
      </c>
      <c r="E29" s="475" t="s">
        <v>153</v>
      </c>
      <c r="F29" s="475" t="s">
        <v>321</v>
      </c>
      <c r="G29" s="477">
        <v>2014</v>
      </c>
      <c r="H29" s="87" t="s">
        <v>315</v>
      </c>
      <c r="I29" s="349">
        <v>1</v>
      </c>
      <c r="J29" s="355">
        <v>4</v>
      </c>
      <c r="K29" s="481">
        <v>1</v>
      </c>
      <c r="L29" s="355">
        <v>2</v>
      </c>
      <c r="M29" s="355">
        <v>3</v>
      </c>
      <c r="N29" s="195"/>
      <c r="P29" s="22"/>
      <c r="Q29" s="126"/>
    </row>
    <row r="30" spans="1:17" s="76" customFormat="1" ht="18" customHeight="1" x14ac:dyDescent="0.2">
      <c r="A30" s="77">
        <v>9</v>
      </c>
      <c r="B30" s="78">
        <v>1</v>
      </c>
      <c r="C30" s="479" t="s">
        <v>96</v>
      </c>
      <c r="D30" s="479" t="s">
        <v>369</v>
      </c>
      <c r="E30" s="475" t="s">
        <v>153</v>
      </c>
      <c r="F30" s="476" t="s">
        <v>370</v>
      </c>
      <c r="G30" s="477">
        <v>2014</v>
      </c>
      <c r="H30" s="87" t="s">
        <v>364</v>
      </c>
      <c r="I30" s="349">
        <v>1</v>
      </c>
      <c r="J30" s="355">
        <v>4</v>
      </c>
      <c r="K30" s="481">
        <v>1</v>
      </c>
      <c r="L30" s="355">
        <v>2</v>
      </c>
      <c r="M30" s="355">
        <v>3</v>
      </c>
      <c r="N30" s="195"/>
      <c r="P30" s="22"/>
      <c r="Q30" s="126"/>
    </row>
    <row r="31" spans="1:17" s="76" customFormat="1" ht="18" customHeight="1" x14ac:dyDescent="0.2">
      <c r="A31" s="77">
        <v>10</v>
      </c>
      <c r="B31" s="78">
        <v>1</v>
      </c>
      <c r="C31" s="396" t="s">
        <v>151</v>
      </c>
      <c r="D31" s="396" t="s">
        <v>152</v>
      </c>
      <c r="E31" s="397" t="s">
        <v>153</v>
      </c>
      <c r="F31" s="397" t="s">
        <v>154</v>
      </c>
      <c r="G31" s="398">
        <v>2014</v>
      </c>
      <c r="H31" s="87" t="s">
        <v>155</v>
      </c>
      <c r="I31" s="349">
        <v>1</v>
      </c>
      <c r="J31" s="355">
        <v>4</v>
      </c>
      <c r="K31" s="481">
        <v>1</v>
      </c>
      <c r="L31" s="355">
        <v>2</v>
      </c>
      <c r="M31" s="355">
        <v>3</v>
      </c>
      <c r="N31" s="195"/>
      <c r="P31" s="22"/>
      <c r="Q31" s="126"/>
    </row>
    <row r="32" spans="1:17" s="76" customFormat="1" ht="18" customHeight="1" x14ac:dyDescent="0.2">
      <c r="A32" s="77">
        <v>11</v>
      </c>
      <c r="B32" s="78">
        <v>1</v>
      </c>
      <c r="C32" s="479" t="s">
        <v>383</v>
      </c>
      <c r="D32" s="479" t="s">
        <v>384</v>
      </c>
      <c r="E32" s="475" t="s">
        <v>153</v>
      </c>
      <c r="F32" s="476" t="s">
        <v>385</v>
      </c>
      <c r="G32" s="477">
        <v>2014</v>
      </c>
      <c r="H32" s="87" t="s">
        <v>382</v>
      </c>
      <c r="I32" s="349">
        <v>1</v>
      </c>
      <c r="J32" s="355">
        <v>3</v>
      </c>
      <c r="K32" s="419">
        <v>4</v>
      </c>
      <c r="L32" s="481">
        <v>1</v>
      </c>
      <c r="M32" s="355">
        <v>2</v>
      </c>
      <c r="N32" s="195"/>
      <c r="P32" s="22"/>
      <c r="Q32" s="126"/>
    </row>
    <row r="33" spans="1:17" s="76" customFormat="1" ht="18" customHeight="1" x14ac:dyDescent="0.2">
      <c r="A33" s="77">
        <v>12</v>
      </c>
      <c r="B33" s="78">
        <v>1</v>
      </c>
      <c r="C33" s="479" t="s">
        <v>354</v>
      </c>
      <c r="D33" s="479" t="s">
        <v>270</v>
      </c>
      <c r="E33" s="475" t="s">
        <v>153</v>
      </c>
      <c r="F33" s="475" t="s">
        <v>351</v>
      </c>
      <c r="G33" s="477">
        <v>2014</v>
      </c>
      <c r="H33" s="87" t="s">
        <v>335</v>
      </c>
      <c r="I33" s="349">
        <v>1</v>
      </c>
      <c r="J33" s="355">
        <v>3</v>
      </c>
      <c r="K33" s="419">
        <v>4</v>
      </c>
      <c r="L33" s="481">
        <v>1</v>
      </c>
      <c r="M33" s="355">
        <v>2</v>
      </c>
      <c r="N33" s="195"/>
      <c r="P33" s="22"/>
      <c r="Q33" s="126"/>
    </row>
    <row r="34" spans="1:17" s="76" customFormat="1" ht="18" customHeight="1" x14ac:dyDescent="0.2">
      <c r="A34" s="77">
        <v>13</v>
      </c>
      <c r="B34" s="78">
        <v>1</v>
      </c>
      <c r="C34" s="479" t="s">
        <v>355</v>
      </c>
      <c r="D34" s="479" t="s">
        <v>356</v>
      </c>
      <c r="E34" s="475" t="s">
        <v>153</v>
      </c>
      <c r="F34" s="475" t="s">
        <v>351</v>
      </c>
      <c r="G34" s="477">
        <v>2014</v>
      </c>
      <c r="H34" s="87" t="s">
        <v>335</v>
      </c>
      <c r="I34" s="349">
        <v>1</v>
      </c>
      <c r="J34" s="355">
        <v>3</v>
      </c>
      <c r="K34" s="419">
        <v>4</v>
      </c>
      <c r="L34" s="481">
        <v>1</v>
      </c>
      <c r="M34" s="355">
        <v>2</v>
      </c>
      <c r="N34" s="195"/>
      <c r="P34" s="22"/>
      <c r="Q34" s="126"/>
    </row>
    <row r="35" spans="1:17" s="76" customFormat="1" ht="18" customHeight="1" x14ac:dyDescent="0.2">
      <c r="A35" s="77">
        <v>14</v>
      </c>
      <c r="B35" s="78">
        <v>1</v>
      </c>
      <c r="C35" s="479" t="s">
        <v>357</v>
      </c>
      <c r="D35" s="479" t="s">
        <v>358</v>
      </c>
      <c r="E35" s="475" t="s">
        <v>153</v>
      </c>
      <c r="F35" s="475" t="s">
        <v>351</v>
      </c>
      <c r="G35" s="477">
        <v>2014</v>
      </c>
      <c r="H35" s="87" t="s">
        <v>335</v>
      </c>
      <c r="I35" s="349">
        <v>1</v>
      </c>
      <c r="J35" s="355">
        <v>3</v>
      </c>
      <c r="K35" s="419">
        <v>4</v>
      </c>
      <c r="L35" s="481">
        <v>1</v>
      </c>
      <c r="M35" s="355">
        <v>2</v>
      </c>
      <c r="N35" s="195"/>
      <c r="P35" s="22"/>
      <c r="Q35" s="126"/>
    </row>
    <row r="36" spans="1:17" s="76" customFormat="1" ht="18" customHeight="1" x14ac:dyDescent="0.2">
      <c r="A36" s="77">
        <v>15</v>
      </c>
      <c r="B36" s="78">
        <v>1</v>
      </c>
      <c r="C36" s="479" t="s">
        <v>346</v>
      </c>
      <c r="D36" s="479" t="s">
        <v>345</v>
      </c>
      <c r="E36" s="475" t="s">
        <v>153</v>
      </c>
      <c r="F36" s="475" t="s">
        <v>351</v>
      </c>
      <c r="G36" s="477">
        <v>2014</v>
      </c>
      <c r="H36" s="87" t="s">
        <v>335</v>
      </c>
      <c r="I36" s="349">
        <v>1</v>
      </c>
      <c r="J36" s="355">
        <v>3</v>
      </c>
      <c r="K36" s="419">
        <v>4</v>
      </c>
      <c r="L36" s="481">
        <v>1</v>
      </c>
      <c r="M36" s="355">
        <v>2</v>
      </c>
      <c r="N36" s="195"/>
      <c r="P36" s="22"/>
      <c r="Q36" s="126"/>
    </row>
    <row r="37" spans="1:17" s="76" customFormat="1" ht="18" customHeight="1" x14ac:dyDescent="0.2">
      <c r="A37" s="77">
        <v>16</v>
      </c>
      <c r="B37" s="78"/>
      <c r="C37" s="396"/>
      <c r="D37" s="396"/>
      <c r="E37" s="397"/>
      <c r="F37" s="397"/>
      <c r="G37" s="398"/>
      <c r="H37" s="87"/>
      <c r="I37" s="349"/>
      <c r="J37" s="354"/>
      <c r="K37" s="364"/>
      <c r="L37" s="351"/>
      <c r="M37" s="351"/>
      <c r="N37" s="195"/>
      <c r="P37" s="22"/>
      <c r="Q37" s="126"/>
    </row>
    <row r="38" spans="1:17" s="76" customFormat="1" ht="18" customHeight="1" x14ac:dyDescent="0.2">
      <c r="A38" s="77">
        <v>17</v>
      </c>
      <c r="B38" s="78"/>
      <c r="C38" s="396"/>
      <c r="D38" s="396"/>
      <c r="E38" s="397"/>
      <c r="F38" s="397"/>
      <c r="G38" s="398"/>
      <c r="H38" s="87"/>
      <c r="I38" s="349"/>
      <c r="J38" s="354"/>
      <c r="K38" s="364"/>
      <c r="L38" s="351"/>
      <c r="M38" s="351"/>
      <c r="N38" s="195"/>
      <c r="P38" s="22"/>
      <c r="Q38" s="126"/>
    </row>
    <row r="39" spans="1:17" s="76" customFormat="1" ht="18" customHeight="1" thickBot="1" x14ac:dyDescent="0.25">
      <c r="A39" s="111" t="s">
        <v>54</v>
      </c>
      <c r="B39" s="78"/>
      <c r="C39" s="265"/>
      <c r="D39" s="308"/>
      <c r="E39" s="264"/>
      <c r="F39" s="264"/>
      <c r="G39" s="266"/>
      <c r="H39" s="87"/>
      <c r="I39" s="350"/>
      <c r="J39" s="352"/>
      <c r="K39" s="352"/>
      <c r="L39" s="352"/>
      <c r="M39" s="352"/>
      <c r="N39" s="229"/>
      <c r="P39" s="22"/>
      <c r="Q39" s="126"/>
    </row>
    <row r="40" spans="1:17" ht="15" customHeight="1" thickBot="1" x14ac:dyDescent="0.25">
      <c r="A40" s="685" t="s">
        <v>7</v>
      </c>
      <c r="B40" s="642">
        <f>SUM(B42:B60)</f>
        <v>16</v>
      </c>
      <c r="C40" s="642" t="s">
        <v>35</v>
      </c>
      <c r="D40" s="642"/>
      <c r="E40" s="642"/>
      <c r="F40" s="642"/>
      <c r="G40" s="642">
        <v>2013</v>
      </c>
      <c r="H40" s="670"/>
      <c r="I40" s="644" t="s">
        <v>21</v>
      </c>
      <c r="J40" s="625" t="s">
        <v>22</v>
      </c>
      <c r="K40" s="626"/>
      <c r="L40" s="626"/>
      <c r="M40" s="626"/>
      <c r="N40" s="627"/>
    </row>
    <row r="41" spans="1:17" ht="21" customHeight="1" x14ac:dyDescent="0.2">
      <c r="A41" s="686"/>
      <c r="B41" s="643"/>
      <c r="C41" s="643"/>
      <c r="D41" s="643"/>
      <c r="E41" s="643"/>
      <c r="F41" s="643"/>
      <c r="G41" s="643"/>
      <c r="H41" s="671"/>
      <c r="I41" s="645"/>
      <c r="J41" s="359" t="s">
        <v>68</v>
      </c>
      <c r="K41" s="361" t="s">
        <v>70</v>
      </c>
      <c r="L41" s="359" t="s">
        <v>69</v>
      </c>
      <c r="M41" s="359" t="s">
        <v>71</v>
      </c>
      <c r="N41" s="198" t="s">
        <v>77</v>
      </c>
    </row>
    <row r="42" spans="1:17" s="76" customFormat="1" ht="18" customHeight="1" x14ac:dyDescent="0.2">
      <c r="A42" s="75">
        <v>1</v>
      </c>
      <c r="B42" s="54">
        <v>1</v>
      </c>
      <c r="C42" s="340" t="s">
        <v>127</v>
      </c>
      <c r="D42" s="340" t="s">
        <v>128</v>
      </c>
      <c r="E42" s="341" t="s">
        <v>129</v>
      </c>
      <c r="F42" s="341" t="s">
        <v>130</v>
      </c>
      <c r="G42" s="342">
        <v>2013</v>
      </c>
      <c r="H42" s="87" t="s">
        <v>125</v>
      </c>
      <c r="I42" s="356">
        <v>1</v>
      </c>
      <c r="J42" s="354">
        <v>3</v>
      </c>
      <c r="K42" s="354">
        <v>4</v>
      </c>
      <c r="L42" s="483">
        <v>1</v>
      </c>
      <c r="M42" s="354">
        <v>2</v>
      </c>
      <c r="N42" s="357"/>
      <c r="P42" s="22"/>
      <c r="Q42" s="126"/>
    </row>
    <row r="43" spans="1:17" s="76" customFormat="1" ht="18" customHeight="1" x14ac:dyDescent="0.2">
      <c r="A43" s="75">
        <v>2</v>
      </c>
      <c r="B43" s="54">
        <v>1</v>
      </c>
      <c r="C43" s="340" t="s">
        <v>131</v>
      </c>
      <c r="D43" s="340" t="s">
        <v>128</v>
      </c>
      <c r="E43" s="341" t="s">
        <v>129</v>
      </c>
      <c r="F43" s="341" t="s">
        <v>130</v>
      </c>
      <c r="G43" s="342">
        <v>2013</v>
      </c>
      <c r="H43" s="87" t="s">
        <v>125</v>
      </c>
      <c r="I43" s="356">
        <v>1</v>
      </c>
      <c r="J43" s="354">
        <v>3</v>
      </c>
      <c r="K43" s="354">
        <v>4</v>
      </c>
      <c r="L43" s="483">
        <v>1</v>
      </c>
      <c r="M43" s="354">
        <v>2</v>
      </c>
      <c r="N43" s="357"/>
      <c r="P43" s="22"/>
      <c r="Q43" s="126"/>
    </row>
    <row r="44" spans="1:17" s="76" customFormat="1" ht="18" customHeight="1" x14ac:dyDescent="0.2">
      <c r="A44" s="75">
        <v>3</v>
      </c>
      <c r="B44" s="54">
        <v>1</v>
      </c>
      <c r="C44" s="340" t="s">
        <v>182</v>
      </c>
      <c r="D44" s="340" t="s">
        <v>183</v>
      </c>
      <c r="E44" s="341" t="s">
        <v>129</v>
      </c>
      <c r="F44" s="341" t="s">
        <v>184</v>
      </c>
      <c r="G44" s="342">
        <v>2013</v>
      </c>
      <c r="H44" s="87" t="s">
        <v>91</v>
      </c>
      <c r="I44" s="356">
        <v>1</v>
      </c>
      <c r="J44" s="354">
        <v>3</v>
      </c>
      <c r="K44" s="354">
        <v>4</v>
      </c>
      <c r="L44" s="483">
        <v>1</v>
      </c>
      <c r="M44" s="354">
        <v>2</v>
      </c>
      <c r="N44" s="357"/>
      <c r="P44" s="22"/>
      <c r="Q44" s="126"/>
    </row>
    <row r="45" spans="1:17" s="76" customFormat="1" ht="18" customHeight="1" x14ac:dyDescent="0.2">
      <c r="A45" s="75">
        <v>4</v>
      </c>
      <c r="B45" s="54">
        <v>1</v>
      </c>
      <c r="C45" s="390" t="s">
        <v>217</v>
      </c>
      <c r="D45" s="390" t="s">
        <v>213</v>
      </c>
      <c r="E45" s="388" t="s">
        <v>129</v>
      </c>
      <c r="F45" s="388" t="s">
        <v>214</v>
      </c>
      <c r="G45" s="389">
        <v>2013</v>
      </c>
      <c r="H45" s="87" t="s">
        <v>95</v>
      </c>
      <c r="I45" s="356">
        <v>1</v>
      </c>
      <c r="J45" s="354">
        <v>3</v>
      </c>
      <c r="K45" s="354">
        <v>4</v>
      </c>
      <c r="L45" s="483">
        <v>1</v>
      </c>
      <c r="M45" s="354">
        <v>2</v>
      </c>
      <c r="N45" s="357"/>
      <c r="P45" s="22"/>
      <c r="Q45" s="126"/>
    </row>
    <row r="46" spans="1:17" s="76" customFormat="1" ht="18" customHeight="1" x14ac:dyDescent="0.2">
      <c r="A46" s="75">
        <v>5</v>
      </c>
      <c r="B46" s="54">
        <v>1</v>
      </c>
      <c r="C46" s="448" t="s">
        <v>349</v>
      </c>
      <c r="D46" s="448" t="s">
        <v>350</v>
      </c>
      <c r="E46" s="446" t="s">
        <v>129</v>
      </c>
      <c r="F46" s="446" t="s">
        <v>351</v>
      </c>
      <c r="G46" s="447">
        <v>2013</v>
      </c>
      <c r="H46" s="87" t="s">
        <v>335</v>
      </c>
      <c r="I46" s="356">
        <v>1</v>
      </c>
      <c r="J46" s="354">
        <v>3</v>
      </c>
      <c r="K46" s="354">
        <v>4</v>
      </c>
      <c r="L46" s="483">
        <v>1</v>
      </c>
      <c r="M46" s="354">
        <v>2</v>
      </c>
      <c r="N46" s="358"/>
      <c r="P46" s="22"/>
      <c r="Q46" s="126"/>
    </row>
    <row r="47" spans="1:17" s="76" customFormat="1" ht="18" customHeight="1" x14ac:dyDescent="0.2">
      <c r="A47" s="75">
        <v>6</v>
      </c>
      <c r="B47" s="54">
        <v>1</v>
      </c>
      <c r="C47" s="448" t="s">
        <v>352</v>
      </c>
      <c r="D47" s="448" t="s">
        <v>353</v>
      </c>
      <c r="E47" s="446" t="s">
        <v>129</v>
      </c>
      <c r="F47" s="446" t="s">
        <v>351</v>
      </c>
      <c r="G47" s="447">
        <v>2013</v>
      </c>
      <c r="H47" s="87" t="s">
        <v>335</v>
      </c>
      <c r="I47" s="356">
        <v>1</v>
      </c>
      <c r="J47" s="354">
        <v>3</v>
      </c>
      <c r="K47" s="354">
        <v>4</v>
      </c>
      <c r="L47" s="483">
        <v>1</v>
      </c>
      <c r="M47" s="354">
        <v>2</v>
      </c>
      <c r="N47" s="357"/>
      <c r="P47" s="22"/>
      <c r="Q47" s="126"/>
    </row>
    <row r="48" spans="1:17" s="76" customFormat="1" ht="18" customHeight="1" x14ac:dyDescent="0.2">
      <c r="A48" s="75">
        <v>7</v>
      </c>
      <c r="B48" s="54">
        <v>1</v>
      </c>
      <c r="C48" s="402" t="s">
        <v>246</v>
      </c>
      <c r="D48" s="402" t="s">
        <v>128</v>
      </c>
      <c r="E48" s="400" t="s">
        <v>129</v>
      </c>
      <c r="F48" s="403" t="s">
        <v>245</v>
      </c>
      <c r="G48" s="401">
        <v>2013</v>
      </c>
      <c r="H48" s="87" t="s">
        <v>101</v>
      </c>
      <c r="I48" s="356">
        <v>1</v>
      </c>
      <c r="J48" s="354">
        <v>2</v>
      </c>
      <c r="K48" s="354">
        <v>3</v>
      </c>
      <c r="L48" s="362">
        <v>4</v>
      </c>
      <c r="M48" s="483">
        <v>1</v>
      </c>
      <c r="N48" s="357"/>
      <c r="P48" s="22"/>
      <c r="Q48" s="126"/>
    </row>
    <row r="49" spans="1:18" s="76" customFormat="1" ht="18" customHeight="1" x14ac:dyDescent="0.2">
      <c r="A49" s="75">
        <v>8</v>
      </c>
      <c r="B49" s="54">
        <v>1</v>
      </c>
      <c r="C49" s="452" t="s">
        <v>371</v>
      </c>
      <c r="D49" s="452" t="s">
        <v>213</v>
      </c>
      <c r="E49" s="449" t="s">
        <v>129</v>
      </c>
      <c r="F49" s="450" t="s">
        <v>370</v>
      </c>
      <c r="G49" s="451">
        <v>2013</v>
      </c>
      <c r="H49" s="87" t="s">
        <v>364</v>
      </c>
      <c r="I49" s="356">
        <v>1</v>
      </c>
      <c r="J49" s="354">
        <v>2</v>
      </c>
      <c r="K49" s="354">
        <v>3</v>
      </c>
      <c r="L49" s="362">
        <v>4</v>
      </c>
      <c r="M49" s="483">
        <v>1</v>
      </c>
      <c r="N49" s="357"/>
      <c r="P49" s="22"/>
      <c r="Q49" s="126"/>
    </row>
    <row r="50" spans="1:18" s="76" customFormat="1" ht="18" customHeight="1" x14ac:dyDescent="0.2">
      <c r="A50" s="75">
        <v>9</v>
      </c>
      <c r="B50" s="54">
        <v>1</v>
      </c>
      <c r="C50" s="412" t="s">
        <v>269</v>
      </c>
      <c r="D50" s="412" t="s">
        <v>270</v>
      </c>
      <c r="E50" s="409" t="s">
        <v>129</v>
      </c>
      <c r="F50" s="410" t="s">
        <v>271</v>
      </c>
      <c r="G50" s="411">
        <v>2013</v>
      </c>
      <c r="H50" s="87" t="s">
        <v>105</v>
      </c>
      <c r="I50" s="356">
        <v>1</v>
      </c>
      <c r="J50" s="354">
        <v>2</v>
      </c>
      <c r="K50" s="354">
        <v>3</v>
      </c>
      <c r="L50" s="362">
        <v>4</v>
      </c>
      <c r="M50" s="483">
        <v>1</v>
      </c>
      <c r="N50" s="358"/>
      <c r="P50" s="22"/>
      <c r="Q50" s="126"/>
    </row>
    <row r="51" spans="1:18" s="76" customFormat="1" ht="18" customHeight="1" x14ac:dyDescent="0.2">
      <c r="A51" s="75">
        <v>10</v>
      </c>
      <c r="B51" s="54">
        <v>1</v>
      </c>
      <c r="C51" s="412" t="s">
        <v>272</v>
      </c>
      <c r="D51" s="412" t="s">
        <v>171</v>
      </c>
      <c r="E51" s="409" t="s">
        <v>129</v>
      </c>
      <c r="F51" s="410" t="s">
        <v>273</v>
      </c>
      <c r="G51" s="411">
        <v>2013</v>
      </c>
      <c r="H51" s="87" t="s">
        <v>105</v>
      </c>
      <c r="I51" s="356">
        <v>1</v>
      </c>
      <c r="J51" s="354">
        <v>2</v>
      </c>
      <c r="K51" s="354">
        <v>3</v>
      </c>
      <c r="L51" s="362">
        <v>4</v>
      </c>
      <c r="M51" s="483">
        <v>1</v>
      </c>
      <c r="N51" s="358"/>
      <c r="P51" s="22"/>
      <c r="Q51" s="126"/>
    </row>
    <row r="52" spans="1:18" s="76" customFormat="1" ht="18" customHeight="1" x14ac:dyDescent="0.2">
      <c r="A52" s="75">
        <v>11</v>
      </c>
      <c r="B52" s="54">
        <v>1</v>
      </c>
      <c r="C52" s="412" t="s">
        <v>274</v>
      </c>
      <c r="D52" s="412" t="s">
        <v>275</v>
      </c>
      <c r="E52" s="409" t="s">
        <v>129</v>
      </c>
      <c r="F52" s="410" t="s">
        <v>271</v>
      </c>
      <c r="G52" s="411">
        <v>2013</v>
      </c>
      <c r="H52" s="87" t="s">
        <v>105</v>
      </c>
      <c r="I52" s="356">
        <v>1</v>
      </c>
      <c r="J52" s="354">
        <v>2</v>
      </c>
      <c r="K52" s="354">
        <v>3</v>
      </c>
      <c r="L52" s="362">
        <v>4</v>
      </c>
      <c r="M52" s="483">
        <v>1</v>
      </c>
      <c r="N52" s="357"/>
      <c r="P52" s="22"/>
      <c r="Q52" s="126"/>
    </row>
    <row r="53" spans="1:18" s="76" customFormat="1" ht="18" customHeight="1" x14ac:dyDescent="0.2">
      <c r="A53" s="75">
        <v>12</v>
      </c>
      <c r="B53" s="54">
        <v>1</v>
      </c>
      <c r="C53" s="412" t="s">
        <v>276</v>
      </c>
      <c r="D53" s="412" t="s">
        <v>277</v>
      </c>
      <c r="E53" s="409" t="s">
        <v>129</v>
      </c>
      <c r="F53" s="409" t="s">
        <v>278</v>
      </c>
      <c r="G53" s="411">
        <v>2013</v>
      </c>
      <c r="H53" s="87" t="s">
        <v>105</v>
      </c>
      <c r="I53" s="356">
        <v>1</v>
      </c>
      <c r="J53" s="354">
        <v>2</v>
      </c>
      <c r="K53" s="354">
        <v>3</v>
      </c>
      <c r="L53" s="362">
        <v>4</v>
      </c>
      <c r="M53" s="483">
        <v>1</v>
      </c>
      <c r="N53" s="357"/>
      <c r="P53" s="22"/>
      <c r="Q53" s="126"/>
    </row>
    <row r="54" spans="1:18" s="76" customFormat="1" ht="18" customHeight="1" x14ac:dyDescent="0.2">
      <c r="A54" s="75">
        <v>13</v>
      </c>
      <c r="B54" s="54">
        <v>1</v>
      </c>
      <c r="C54" s="395" t="s">
        <v>296</v>
      </c>
      <c r="D54" s="395" t="s">
        <v>133</v>
      </c>
      <c r="E54" s="408">
        <v>3</v>
      </c>
      <c r="F54" s="416" t="s">
        <v>297</v>
      </c>
      <c r="G54" s="408">
        <v>2013</v>
      </c>
      <c r="H54" s="87" t="s">
        <v>104</v>
      </c>
      <c r="I54" s="356">
        <v>1</v>
      </c>
      <c r="J54" s="354">
        <v>2</v>
      </c>
      <c r="K54" s="354">
        <v>3</v>
      </c>
      <c r="L54" s="362">
        <v>4</v>
      </c>
      <c r="M54" s="483">
        <v>1</v>
      </c>
      <c r="N54" s="358"/>
      <c r="P54" s="22"/>
      <c r="Q54" s="126"/>
    </row>
    <row r="55" spans="1:18" s="76" customFormat="1" ht="18" customHeight="1" x14ac:dyDescent="0.2">
      <c r="A55" s="75">
        <v>14</v>
      </c>
      <c r="B55" s="54">
        <v>1</v>
      </c>
      <c r="C55" s="468" t="s">
        <v>386</v>
      </c>
      <c r="D55" s="467" t="s">
        <v>387</v>
      </c>
      <c r="E55" s="464" t="s">
        <v>129</v>
      </c>
      <c r="F55" s="465" t="s">
        <v>385</v>
      </c>
      <c r="G55" s="466">
        <v>2013</v>
      </c>
      <c r="H55" s="87" t="s">
        <v>382</v>
      </c>
      <c r="I55" s="356">
        <v>1</v>
      </c>
      <c r="J55" s="354">
        <v>2</v>
      </c>
      <c r="K55" s="354">
        <v>3</v>
      </c>
      <c r="L55" s="362">
        <v>4</v>
      </c>
      <c r="M55" s="483">
        <v>1</v>
      </c>
      <c r="N55" s="357"/>
      <c r="P55" s="22"/>
      <c r="Q55" s="126"/>
    </row>
    <row r="56" spans="1:18" s="76" customFormat="1" ht="18" customHeight="1" x14ac:dyDescent="0.2">
      <c r="A56" s="75">
        <v>15</v>
      </c>
      <c r="B56" s="54">
        <v>1</v>
      </c>
      <c r="C56" s="468" t="s">
        <v>388</v>
      </c>
      <c r="D56" s="467" t="s">
        <v>358</v>
      </c>
      <c r="E56" s="464" t="s">
        <v>129</v>
      </c>
      <c r="F56" s="465" t="s">
        <v>385</v>
      </c>
      <c r="G56" s="466">
        <v>2013</v>
      </c>
      <c r="H56" s="87" t="s">
        <v>382</v>
      </c>
      <c r="I56" s="356">
        <v>1</v>
      </c>
      <c r="J56" s="354">
        <v>2</v>
      </c>
      <c r="K56" s="354">
        <v>3</v>
      </c>
      <c r="L56" s="362">
        <v>4</v>
      </c>
      <c r="M56" s="483">
        <v>1</v>
      </c>
      <c r="N56" s="357"/>
      <c r="P56" s="22"/>
      <c r="Q56" s="126"/>
    </row>
    <row r="57" spans="1:18" s="76" customFormat="1" ht="18" customHeight="1" x14ac:dyDescent="0.2">
      <c r="A57" s="75">
        <v>16</v>
      </c>
      <c r="B57" s="54">
        <v>1</v>
      </c>
      <c r="C57" s="467" t="s">
        <v>389</v>
      </c>
      <c r="D57" s="467" t="s">
        <v>384</v>
      </c>
      <c r="E57" s="464" t="s">
        <v>129</v>
      </c>
      <c r="F57" s="464" t="s">
        <v>385</v>
      </c>
      <c r="G57" s="466">
        <v>2013</v>
      </c>
      <c r="H57" s="87" t="s">
        <v>382</v>
      </c>
      <c r="I57" s="356">
        <v>1</v>
      </c>
      <c r="J57" s="354">
        <v>2</v>
      </c>
      <c r="K57" s="354">
        <v>3</v>
      </c>
      <c r="L57" s="362">
        <v>4</v>
      </c>
      <c r="M57" s="483">
        <v>1</v>
      </c>
      <c r="N57" s="357"/>
      <c r="P57" s="22"/>
      <c r="Q57" s="126"/>
    </row>
    <row r="58" spans="1:18" s="76" customFormat="1" ht="18" customHeight="1" x14ac:dyDescent="0.2">
      <c r="A58" s="75">
        <v>17</v>
      </c>
      <c r="B58" s="54"/>
      <c r="C58" s="396"/>
      <c r="D58" s="396"/>
      <c r="E58" s="397"/>
      <c r="F58" s="397"/>
      <c r="G58" s="398"/>
      <c r="H58" s="87"/>
      <c r="I58" s="356"/>
      <c r="J58" s="354"/>
      <c r="K58" s="362"/>
      <c r="L58" s="364"/>
      <c r="M58" s="354"/>
      <c r="N58" s="357"/>
      <c r="P58" s="22"/>
      <c r="Q58" s="126"/>
    </row>
    <row r="59" spans="1:18" s="76" customFormat="1" ht="18" customHeight="1" x14ac:dyDescent="0.2">
      <c r="A59" s="75">
        <v>18</v>
      </c>
      <c r="B59" s="54"/>
      <c r="C59" s="396"/>
      <c r="D59" s="396"/>
      <c r="E59" s="397"/>
      <c r="F59" s="397"/>
      <c r="G59" s="398"/>
      <c r="H59" s="87"/>
      <c r="I59" s="356"/>
      <c r="J59" s="354"/>
      <c r="K59" s="362"/>
      <c r="L59" s="364"/>
      <c r="M59" s="354"/>
      <c r="N59" s="357"/>
      <c r="P59" s="22"/>
      <c r="Q59" s="126"/>
    </row>
    <row r="60" spans="1:18" s="76" customFormat="1" ht="18" customHeight="1" thickBot="1" x14ac:dyDescent="0.25">
      <c r="A60" s="112" t="s">
        <v>54</v>
      </c>
      <c r="B60" s="54"/>
      <c r="C60" s="260"/>
      <c r="D60" s="260"/>
      <c r="E60" s="258"/>
      <c r="F60" s="258"/>
      <c r="G60" s="259"/>
      <c r="H60" s="87"/>
      <c r="I60" s="360"/>
      <c r="J60" s="352"/>
      <c r="K60" s="360"/>
      <c r="L60" s="363"/>
      <c r="M60" s="352"/>
      <c r="N60" s="229"/>
      <c r="P60" s="22"/>
      <c r="Q60" s="126"/>
    </row>
    <row r="61" spans="1:18" ht="13.5" customHeight="1" thickBot="1" x14ac:dyDescent="0.25">
      <c r="A61" s="685" t="s">
        <v>7</v>
      </c>
      <c r="B61" s="642">
        <f>SUM(B63:B85)</f>
        <v>20</v>
      </c>
      <c r="C61" s="642" t="s">
        <v>36</v>
      </c>
      <c r="D61" s="642"/>
      <c r="E61" s="642"/>
      <c r="F61" s="642"/>
      <c r="G61" s="642">
        <v>2012</v>
      </c>
      <c r="H61" s="670"/>
      <c r="I61" s="644" t="s">
        <v>21</v>
      </c>
      <c r="J61" s="625" t="s">
        <v>22</v>
      </c>
      <c r="K61" s="626"/>
      <c r="L61" s="626"/>
      <c r="M61" s="626"/>
      <c r="N61" s="627"/>
      <c r="R61" s="76"/>
    </row>
    <row r="62" spans="1:18" ht="21" customHeight="1" x14ac:dyDescent="0.2">
      <c r="A62" s="686"/>
      <c r="B62" s="643"/>
      <c r="C62" s="643"/>
      <c r="D62" s="643"/>
      <c r="E62" s="643"/>
      <c r="F62" s="643"/>
      <c r="G62" s="678"/>
      <c r="H62" s="671"/>
      <c r="I62" s="646"/>
      <c r="J62" s="196" t="s">
        <v>68</v>
      </c>
      <c r="K62" s="196" t="s">
        <v>70</v>
      </c>
      <c r="L62" s="197" t="s">
        <v>69</v>
      </c>
      <c r="M62" s="198" t="s">
        <v>71</v>
      </c>
      <c r="N62" s="198" t="s">
        <v>77</v>
      </c>
    </row>
    <row r="63" spans="1:18" s="51" customFormat="1" ht="18" customHeight="1" x14ac:dyDescent="0.2">
      <c r="A63" s="75">
        <v>1</v>
      </c>
      <c r="B63" s="54">
        <v>1</v>
      </c>
      <c r="C63" s="340" t="s">
        <v>132</v>
      </c>
      <c r="D63" s="340" t="s">
        <v>133</v>
      </c>
      <c r="E63" s="341" t="s">
        <v>134</v>
      </c>
      <c r="F63" s="341" t="s">
        <v>135</v>
      </c>
      <c r="G63" s="342">
        <v>2012</v>
      </c>
      <c r="H63" s="87" t="s">
        <v>125</v>
      </c>
      <c r="I63" s="309">
        <v>2</v>
      </c>
      <c r="J63" s="353">
        <v>3</v>
      </c>
      <c r="K63" s="353">
        <v>4</v>
      </c>
      <c r="L63" s="483">
        <v>1</v>
      </c>
      <c r="M63" s="354">
        <v>2</v>
      </c>
      <c r="N63" s="193"/>
      <c r="P63" s="22"/>
      <c r="Q63" s="126"/>
    </row>
    <row r="64" spans="1:18" s="51" customFormat="1" ht="18" customHeight="1" x14ac:dyDescent="0.2">
      <c r="A64" s="75">
        <v>2</v>
      </c>
      <c r="B64" s="54">
        <v>1</v>
      </c>
      <c r="C64" s="340" t="s">
        <v>136</v>
      </c>
      <c r="D64" s="340" t="s">
        <v>137</v>
      </c>
      <c r="E64" s="341" t="s">
        <v>134</v>
      </c>
      <c r="F64" s="341" t="s">
        <v>135</v>
      </c>
      <c r="G64" s="342">
        <v>2012</v>
      </c>
      <c r="H64" s="87" t="s">
        <v>125</v>
      </c>
      <c r="I64" s="309">
        <v>2</v>
      </c>
      <c r="J64" s="353">
        <v>3</v>
      </c>
      <c r="K64" s="353">
        <v>4</v>
      </c>
      <c r="L64" s="483">
        <v>1</v>
      </c>
      <c r="M64" s="354">
        <v>2</v>
      </c>
      <c r="N64" s="193"/>
      <c r="P64" s="22"/>
      <c r="Q64" s="126"/>
    </row>
    <row r="65" spans="1:17" s="51" customFormat="1" ht="18" customHeight="1" x14ac:dyDescent="0.2">
      <c r="A65" s="75">
        <v>3</v>
      </c>
      <c r="B65" s="54">
        <v>1</v>
      </c>
      <c r="C65" s="340" t="s">
        <v>138</v>
      </c>
      <c r="D65" s="340" t="s">
        <v>8</v>
      </c>
      <c r="E65" s="341" t="s">
        <v>134</v>
      </c>
      <c r="F65" s="341" t="s">
        <v>135</v>
      </c>
      <c r="G65" s="342">
        <v>2012</v>
      </c>
      <c r="H65" s="87" t="s">
        <v>125</v>
      </c>
      <c r="I65" s="309">
        <v>2</v>
      </c>
      <c r="J65" s="353">
        <v>3</v>
      </c>
      <c r="K65" s="353">
        <v>4</v>
      </c>
      <c r="L65" s="483">
        <v>1</v>
      </c>
      <c r="M65" s="354">
        <v>2</v>
      </c>
      <c r="N65" s="193"/>
      <c r="P65" s="22"/>
      <c r="Q65" s="126"/>
    </row>
    <row r="66" spans="1:17" s="51" customFormat="1" ht="18" customHeight="1" x14ac:dyDescent="0.2">
      <c r="A66" s="75">
        <v>4</v>
      </c>
      <c r="B66" s="54">
        <v>1</v>
      </c>
      <c r="C66" s="340" t="s">
        <v>165</v>
      </c>
      <c r="D66" s="340" t="s">
        <v>166</v>
      </c>
      <c r="E66" s="341" t="s">
        <v>134</v>
      </c>
      <c r="F66" s="341" t="s">
        <v>167</v>
      </c>
      <c r="G66" s="342">
        <v>2012</v>
      </c>
      <c r="H66" s="87" t="s">
        <v>164</v>
      </c>
      <c r="I66" s="309">
        <v>2</v>
      </c>
      <c r="J66" s="353">
        <v>3</v>
      </c>
      <c r="K66" s="353">
        <v>4</v>
      </c>
      <c r="L66" s="483">
        <v>1</v>
      </c>
      <c r="M66" s="354">
        <v>2</v>
      </c>
      <c r="N66" s="194"/>
      <c r="P66" s="22"/>
      <c r="Q66" s="126"/>
    </row>
    <row r="67" spans="1:17" s="51" customFormat="1" ht="18" customHeight="1" x14ac:dyDescent="0.2">
      <c r="A67" s="75">
        <v>5</v>
      </c>
      <c r="B67" s="54">
        <v>1</v>
      </c>
      <c r="C67" s="340" t="s">
        <v>168</v>
      </c>
      <c r="D67" s="340" t="s">
        <v>169</v>
      </c>
      <c r="E67" s="341" t="s">
        <v>134</v>
      </c>
      <c r="F67" s="341" t="s">
        <v>167</v>
      </c>
      <c r="G67" s="342">
        <v>2012</v>
      </c>
      <c r="H67" s="87" t="s">
        <v>164</v>
      </c>
      <c r="I67" s="309">
        <v>2</v>
      </c>
      <c r="J67" s="353">
        <v>3</v>
      </c>
      <c r="K67" s="353">
        <v>4</v>
      </c>
      <c r="L67" s="483">
        <v>1</v>
      </c>
      <c r="M67" s="354">
        <v>2</v>
      </c>
      <c r="N67" s="193"/>
      <c r="P67" s="22"/>
      <c r="Q67" s="126"/>
    </row>
    <row r="68" spans="1:17" s="51" customFormat="1" ht="18" customHeight="1" x14ac:dyDescent="0.2">
      <c r="A68" s="75">
        <v>6</v>
      </c>
      <c r="B68" s="54">
        <v>1</v>
      </c>
      <c r="C68" s="340" t="s">
        <v>170</v>
      </c>
      <c r="D68" s="340" t="s">
        <v>171</v>
      </c>
      <c r="E68" s="341" t="s">
        <v>134</v>
      </c>
      <c r="F68" s="341" t="s">
        <v>167</v>
      </c>
      <c r="G68" s="342">
        <v>2012</v>
      </c>
      <c r="H68" s="87" t="s">
        <v>164</v>
      </c>
      <c r="I68" s="309">
        <v>2</v>
      </c>
      <c r="J68" s="353">
        <v>3</v>
      </c>
      <c r="K68" s="353">
        <v>4</v>
      </c>
      <c r="L68" s="483">
        <v>1</v>
      </c>
      <c r="M68" s="354">
        <v>2</v>
      </c>
      <c r="N68" s="193"/>
      <c r="P68" s="22"/>
      <c r="Q68" s="126"/>
    </row>
    <row r="69" spans="1:17" s="51" customFormat="1" ht="18" customHeight="1" x14ac:dyDescent="0.2">
      <c r="A69" s="75">
        <v>7</v>
      </c>
      <c r="B69" s="54">
        <v>1</v>
      </c>
      <c r="C69" s="340" t="s">
        <v>172</v>
      </c>
      <c r="D69" s="340" t="s">
        <v>173</v>
      </c>
      <c r="E69" s="341" t="s">
        <v>134</v>
      </c>
      <c r="F69" s="341" t="s">
        <v>167</v>
      </c>
      <c r="G69" s="342">
        <v>2012</v>
      </c>
      <c r="H69" s="87" t="s">
        <v>164</v>
      </c>
      <c r="I69" s="309">
        <v>2</v>
      </c>
      <c r="J69" s="353">
        <v>3</v>
      </c>
      <c r="K69" s="353">
        <v>4</v>
      </c>
      <c r="L69" s="483">
        <v>1</v>
      </c>
      <c r="M69" s="354">
        <v>2</v>
      </c>
      <c r="N69" s="193"/>
      <c r="P69" s="22"/>
      <c r="Q69" s="126"/>
    </row>
    <row r="70" spans="1:17" s="51" customFormat="1" ht="18" customHeight="1" x14ac:dyDescent="0.2">
      <c r="A70" s="75">
        <v>8</v>
      </c>
      <c r="B70" s="54">
        <v>1</v>
      </c>
      <c r="C70" s="381" t="s">
        <v>203</v>
      </c>
      <c r="D70" s="381" t="s">
        <v>204</v>
      </c>
      <c r="E70" s="378" t="s">
        <v>134</v>
      </c>
      <c r="F70" s="379" t="s">
        <v>202</v>
      </c>
      <c r="G70" s="380">
        <v>2012</v>
      </c>
      <c r="H70" s="87" t="s">
        <v>100</v>
      </c>
      <c r="I70" s="309">
        <v>2</v>
      </c>
      <c r="J70" s="353">
        <v>3</v>
      </c>
      <c r="K70" s="353">
        <v>4</v>
      </c>
      <c r="L70" s="483">
        <v>1</v>
      </c>
      <c r="M70" s="354">
        <v>2</v>
      </c>
      <c r="N70" s="194"/>
      <c r="P70" s="22"/>
      <c r="Q70" s="126"/>
    </row>
    <row r="71" spans="1:17" s="51" customFormat="1" ht="18" customHeight="1" x14ac:dyDescent="0.2">
      <c r="A71" s="75">
        <v>9</v>
      </c>
      <c r="B71" s="54">
        <v>1</v>
      </c>
      <c r="C71" s="381" t="s">
        <v>205</v>
      </c>
      <c r="D71" s="381" t="s">
        <v>206</v>
      </c>
      <c r="E71" s="378" t="s">
        <v>134</v>
      </c>
      <c r="F71" s="379" t="s">
        <v>202</v>
      </c>
      <c r="G71" s="380">
        <v>2012</v>
      </c>
      <c r="H71" s="87" t="s">
        <v>100</v>
      </c>
      <c r="I71" s="309">
        <v>2</v>
      </c>
      <c r="J71" s="353">
        <v>3</v>
      </c>
      <c r="K71" s="353">
        <v>4</v>
      </c>
      <c r="L71" s="483">
        <v>1</v>
      </c>
      <c r="M71" s="354">
        <v>2</v>
      </c>
      <c r="N71" s="193"/>
      <c r="O71" s="76"/>
      <c r="P71" s="22"/>
      <c r="Q71" s="126"/>
    </row>
    <row r="72" spans="1:17" s="51" customFormat="1" ht="18" customHeight="1" x14ac:dyDescent="0.2">
      <c r="A72" s="75">
        <v>10</v>
      </c>
      <c r="B72" s="54">
        <v>1</v>
      </c>
      <c r="C72" s="471" t="s">
        <v>390</v>
      </c>
      <c r="D72" s="471" t="s">
        <v>220</v>
      </c>
      <c r="E72" s="469" t="s">
        <v>134</v>
      </c>
      <c r="F72" s="469" t="s">
        <v>385</v>
      </c>
      <c r="G72" s="470">
        <v>2012</v>
      </c>
      <c r="H72" s="87" t="s">
        <v>382</v>
      </c>
      <c r="I72" s="309">
        <v>2</v>
      </c>
      <c r="J72" s="353">
        <v>3</v>
      </c>
      <c r="K72" s="353">
        <v>4</v>
      </c>
      <c r="L72" s="483">
        <v>1</v>
      </c>
      <c r="M72" s="354">
        <v>2</v>
      </c>
      <c r="N72" s="194"/>
      <c r="P72" s="22"/>
      <c r="Q72" s="126"/>
    </row>
    <row r="73" spans="1:17" s="51" customFormat="1" ht="18" customHeight="1" x14ac:dyDescent="0.2">
      <c r="A73" s="75">
        <v>11</v>
      </c>
      <c r="B73" s="54">
        <v>1</v>
      </c>
      <c r="C73" s="393" t="s">
        <v>216</v>
      </c>
      <c r="D73" s="393" t="s">
        <v>218</v>
      </c>
      <c r="E73" s="391" t="s">
        <v>134</v>
      </c>
      <c r="F73" s="391" t="s">
        <v>214</v>
      </c>
      <c r="G73" s="392">
        <v>2012</v>
      </c>
      <c r="H73" s="87" t="s">
        <v>95</v>
      </c>
      <c r="I73" s="309">
        <v>2</v>
      </c>
      <c r="J73" s="354">
        <v>2</v>
      </c>
      <c r="K73" s="353">
        <v>3</v>
      </c>
      <c r="L73" s="353">
        <v>4</v>
      </c>
      <c r="M73" s="483">
        <v>1</v>
      </c>
      <c r="N73" s="193"/>
      <c r="O73" s="76"/>
      <c r="P73" s="22"/>
      <c r="Q73" s="126"/>
    </row>
    <row r="74" spans="1:17" s="51" customFormat="1" ht="18" customHeight="1" x14ac:dyDescent="0.2">
      <c r="A74" s="75">
        <v>12</v>
      </c>
      <c r="B74" s="54">
        <v>1</v>
      </c>
      <c r="C74" s="393" t="s">
        <v>219</v>
      </c>
      <c r="D74" s="393" t="s">
        <v>220</v>
      </c>
      <c r="E74" s="391" t="s">
        <v>134</v>
      </c>
      <c r="F74" s="391" t="s">
        <v>214</v>
      </c>
      <c r="G74" s="392">
        <v>2012</v>
      </c>
      <c r="H74" s="87" t="s">
        <v>95</v>
      </c>
      <c r="I74" s="309">
        <v>2</v>
      </c>
      <c r="J74" s="354">
        <v>2</v>
      </c>
      <c r="K74" s="353">
        <v>3</v>
      </c>
      <c r="L74" s="353">
        <v>4</v>
      </c>
      <c r="M74" s="483">
        <v>1</v>
      </c>
      <c r="N74" s="193"/>
      <c r="P74" s="22"/>
      <c r="Q74" s="126"/>
    </row>
    <row r="75" spans="1:17" s="51" customFormat="1" ht="18" customHeight="1" x14ac:dyDescent="0.2">
      <c r="A75" s="75">
        <v>13</v>
      </c>
      <c r="B75" s="54">
        <v>1</v>
      </c>
      <c r="C75" s="393" t="s">
        <v>212</v>
      </c>
      <c r="D75" s="393" t="s">
        <v>204</v>
      </c>
      <c r="E75" s="391" t="s">
        <v>134</v>
      </c>
      <c r="F75" s="391" t="s">
        <v>214</v>
      </c>
      <c r="G75" s="392">
        <v>2012</v>
      </c>
      <c r="H75" s="87" t="s">
        <v>95</v>
      </c>
      <c r="I75" s="309">
        <v>2</v>
      </c>
      <c r="J75" s="354">
        <v>2</v>
      </c>
      <c r="K75" s="353">
        <v>3</v>
      </c>
      <c r="L75" s="353">
        <v>4</v>
      </c>
      <c r="M75" s="483">
        <v>1</v>
      </c>
      <c r="N75" s="194"/>
      <c r="P75" s="22"/>
      <c r="Q75" s="126"/>
    </row>
    <row r="76" spans="1:17" s="51" customFormat="1" ht="18" customHeight="1" x14ac:dyDescent="0.2">
      <c r="A76" s="75">
        <v>14</v>
      </c>
      <c r="B76" s="54">
        <v>1</v>
      </c>
      <c r="C76" s="415" t="s">
        <v>279</v>
      </c>
      <c r="D76" s="415" t="s">
        <v>280</v>
      </c>
      <c r="E76" s="413" t="s">
        <v>134</v>
      </c>
      <c r="F76" s="413" t="s">
        <v>278</v>
      </c>
      <c r="G76" s="414">
        <v>2012</v>
      </c>
      <c r="H76" s="87" t="s">
        <v>105</v>
      </c>
      <c r="I76" s="309">
        <v>2</v>
      </c>
      <c r="J76" s="354">
        <v>2</v>
      </c>
      <c r="K76" s="353">
        <v>3</v>
      </c>
      <c r="L76" s="353">
        <v>4</v>
      </c>
      <c r="M76" s="483">
        <v>1</v>
      </c>
      <c r="N76" s="193"/>
      <c r="O76" s="76"/>
      <c r="P76" s="22"/>
      <c r="Q76" s="126"/>
    </row>
    <row r="77" spans="1:17" s="51" customFormat="1" ht="18" customHeight="1" x14ac:dyDescent="0.2">
      <c r="A77" s="75">
        <v>15</v>
      </c>
      <c r="B77" s="54">
        <v>1</v>
      </c>
      <c r="C77" s="415" t="s">
        <v>281</v>
      </c>
      <c r="D77" s="415" t="s">
        <v>275</v>
      </c>
      <c r="E77" s="413" t="s">
        <v>134</v>
      </c>
      <c r="F77" s="413" t="s">
        <v>271</v>
      </c>
      <c r="G77" s="414">
        <v>2012</v>
      </c>
      <c r="H77" s="87" t="s">
        <v>105</v>
      </c>
      <c r="I77" s="309">
        <v>2</v>
      </c>
      <c r="J77" s="354">
        <v>2</v>
      </c>
      <c r="K77" s="353">
        <v>3</v>
      </c>
      <c r="L77" s="353">
        <v>4</v>
      </c>
      <c r="M77" s="483">
        <v>1</v>
      </c>
      <c r="N77" s="194"/>
      <c r="P77" s="22"/>
      <c r="Q77" s="126"/>
    </row>
    <row r="78" spans="1:17" s="51" customFormat="1" ht="18" customHeight="1" x14ac:dyDescent="0.2">
      <c r="A78" s="75">
        <v>16</v>
      </c>
      <c r="B78" s="54">
        <v>1</v>
      </c>
      <c r="C78" s="395" t="s">
        <v>298</v>
      </c>
      <c r="D78" s="395" t="s">
        <v>152</v>
      </c>
      <c r="E78" s="408">
        <v>4</v>
      </c>
      <c r="F78" s="416" t="s">
        <v>297</v>
      </c>
      <c r="G78" s="408">
        <v>2012</v>
      </c>
      <c r="H78" s="87" t="s">
        <v>104</v>
      </c>
      <c r="I78" s="309">
        <v>2</v>
      </c>
      <c r="J78" s="354">
        <v>2</v>
      </c>
      <c r="K78" s="353">
        <v>3</v>
      </c>
      <c r="L78" s="353">
        <v>4</v>
      </c>
      <c r="M78" s="483">
        <v>1</v>
      </c>
      <c r="N78" s="194"/>
      <c r="P78" s="22"/>
      <c r="Q78" s="126"/>
    </row>
    <row r="79" spans="1:17" s="51" customFormat="1" ht="18" customHeight="1" x14ac:dyDescent="0.2">
      <c r="A79" s="75">
        <v>17</v>
      </c>
      <c r="B79" s="54">
        <v>1</v>
      </c>
      <c r="C79" s="436" t="s">
        <v>338</v>
      </c>
      <c r="D79" s="437" t="s">
        <v>339</v>
      </c>
      <c r="E79" s="434" t="s">
        <v>134</v>
      </c>
      <c r="F79" s="434" t="s">
        <v>340</v>
      </c>
      <c r="G79" s="438">
        <v>2012</v>
      </c>
      <c r="H79" s="87" t="s">
        <v>335</v>
      </c>
      <c r="I79" s="309">
        <v>2</v>
      </c>
      <c r="J79" s="354">
        <v>2</v>
      </c>
      <c r="K79" s="353">
        <v>3</v>
      </c>
      <c r="L79" s="353">
        <v>4</v>
      </c>
      <c r="M79" s="483">
        <v>1</v>
      </c>
      <c r="N79" s="193"/>
      <c r="O79" s="76"/>
      <c r="P79" s="22"/>
      <c r="Q79" s="126"/>
    </row>
    <row r="80" spans="1:17" s="51" customFormat="1" ht="18" customHeight="1" x14ac:dyDescent="0.2">
      <c r="A80" s="75">
        <v>18</v>
      </c>
      <c r="B80" s="54">
        <v>1</v>
      </c>
      <c r="C80" s="436" t="s">
        <v>341</v>
      </c>
      <c r="D80" s="436" t="s">
        <v>342</v>
      </c>
      <c r="E80" s="433" t="s">
        <v>134</v>
      </c>
      <c r="F80" s="434" t="s">
        <v>340</v>
      </c>
      <c r="G80" s="435">
        <v>2012</v>
      </c>
      <c r="H80" s="87" t="s">
        <v>335</v>
      </c>
      <c r="I80" s="309">
        <v>2</v>
      </c>
      <c r="J80" s="354">
        <v>2</v>
      </c>
      <c r="K80" s="353">
        <v>3</v>
      </c>
      <c r="L80" s="353">
        <v>4</v>
      </c>
      <c r="M80" s="483">
        <v>1</v>
      </c>
      <c r="N80" s="194"/>
      <c r="P80" s="22"/>
      <c r="Q80" s="126"/>
    </row>
    <row r="81" spans="1:17" s="51" customFormat="1" ht="18" customHeight="1" x14ac:dyDescent="0.2">
      <c r="A81" s="75">
        <v>19</v>
      </c>
      <c r="B81" s="54">
        <v>1</v>
      </c>
      <c r="C81" s="436" t="s">
        <v>343</v>
      </c>
      <c r="D81" s="437" t="s">
        <v>320</v>
      </c>
      <c r="E81" s="433" t="s">
        <v>134</v>
      </c>
      <c r="F81" s="434" t="s">
        <v>340</v>
      </c>
      <c r="G81" s="435">
        <v>2012</v>
      </c>
      <c r="H81" s="87" t="s">
        <v>335</v>
      </c>
      <c r="I81" s="309">
        <v>2</v>
      </c>
      <c r="J81" s="354">
        <v>2</v>
      </c>
      <c r="K81" s="353">
        <v>3</v>
      </c>
      <c r="L81" s="353">
        <v>4</v>
      </c>
      <c r="M81" s="483">
        <v>1</v>
      </c>
      <c r="N81" s="194"/>
      <c r="P81" s="22"/>
      <c r="Q81" s="126"/>
    </row>
    <row r="82" spans="1:17" s="51" customFormat="1" ht="18" customHeight="1" x14ac:dyDescent="0.2">
      <c r="A82" s="75">
        <v>20</v>
      </c>
      <c r="B82" s="54">
        <v>1</v>
      </c>
      <c r="C82" s="455" t="s">
        <v>372</v>
      </c>
      <c r="D82" s="455" t="s">
        <v>128</v>
      </c>
      <c r="E82" s="453" t="s">
        <v>134</v>
      </c>
      <c r="F82" s="453" t="s">
        <v>370</v>
      </c>
      <c r="G82" s="454">
        <v>2012</v>
      </c>
      <c r="H82" s="87" t="s">
        <v>364</v>
      </c>
      <c r="I82" s="309">
        <v>2</v>
      </c>
      <c r="J82" s="354">
        <v>2</v>
      </c>
      <c r="K82" s="353">
        <v>3</v>
      </c>
      <c r="L82" s="353">
        <v>4</v>
      </c>
      <c r="M82" s="483">
        <v>1</v>
      </c>
      <c r="N82" s="193"/>
      <c r="O82" s="76"/>
      <c r="P82" s="22"/>
      <c r="Q82" s="126"/>
    </row>
    <row r="83" spans="1:17" s="51" customFormat="1" ht="18" customHeight="1" x14ac:dyDescent="0.2">
      <c r="A83" s="75">
        <v>21</v>
      </c>
      <c r="B83" s="54"/>
      <c r="C83" s="321"/>
      <c r="D83" s="321"/>
      <c r="E83" s="322"/>
      <c r="F83" s="322"/>
      <c r="G83" s="323"/>
      <c r="H83" s="87"/>
      <c r="I83" s="309"/>
      <c r="J83" s="329"/>
      <c r="K83" s="418"/>
      <c r="L83" s="270"/>
      <c r="M83" s="269"/>
      <c r="N83" s="194"/>
      <c r="P83" s="22"/>
      <c r="Q83" s="126"/>
    </row>
    <row r="84" spans="1:17" s="51" customFormat="1" ht="18" customHeight="1" x14ac:dyDescent="0.2">
      <c r="A84" s="75">
        <v>22</v>
      </c>
      <c r="B84" s="54"/>
      <c r="C84" s="340"/>
      <c r="D84" s="340"/>
      <c r="E84" s="341"/>
      <c r="F84" s="341"/>
      <c r="G84" s="342"/>
      <c r="H84" s="87"/>
      <c r="I84" s="309"/>
      <c r="J84" s="329"/>
      <c r="K84" s="418"/>
      <c r="L84" s="418"/>
      <c r="M84" s="364"/>
      <c r="N84" s="193"/>
      <c r="O84" s="76"/>
      <c r="P84" s="22"/>
      <c r="Q84" s="126"/>
    </row>
    <row r="85" spans="1:17" s="51" customFormat="1" ht="18" customHeight="1" thickBot="1" x14ac:dyDescent="0.25">
      <c r="A85" s="112" t="s">
        <v>54</v>
      </c>
      <c r="B85" s="54"/>
      <c r="C85" s="325"/>
      <c r="D85" s="21"/>
      <c r="E85" s="318"/>
      <c r="F85" s="318"/>
      <c r="G85" s="326"/>
      <c r="H85" s="87"/>
      <c r="I85" s="229"/>
      <c r="J85" s="194"/>
      <c r="K85" s="194"/>
      <c r="L85" s="193"/>
      <c r="M85" s="107"/>
      <c r="N85" s="194"/>
      <c r="P85" s="22"/>
      <c r="Q85" s="126"/>
    </row>
    <row r="86" spans="1:17" ht="15" customHeight="1" thickBot="1" x14ac:dyDescent="0.25">
      <c r="A86" s="687" t="s">
        <v>7</v>
      </c>
      <c r="B86" s="666">
        <f>SUM(B88:B117)</f>
        <v>27</v>
      </c>
      <c r="C86" s="637" t="s">
        <v>37</v>
      </c>
      <c r="D86" s="638"/>
      <c r="E86" s="638"/>
      <c r="F86" s="639"/>
      <c r="G86" s="633" t="s">
        <v>114</v>
      </c>
      <c r="H86" s="634"/>
      <c r="I86" s="647" t="s">
        <v>21</v>
      </c>
      <c r="J86" s="628" t="s">
        <v>22</v>
      </c>
      <c r="K86" s="629"/>
      <c r="L86" s="629"/>
      <c r="M86" s="629"/>
      <c r="N86" s="630"/>
    </row>
    <row r="87" spans="1:17" ht="21" customHeight="1" x14ac:dyDescent="0.2">
      <c r="A87" s="688"/>
      <c r="B87" s="667"/>
      <c r="C87" s="640"/>
      <c r="D87" s="641"/>
      <c r="E87" s="641"/>
      <c r="F87" s="633"/>
      <c r="G87" s="635"/>
      <c r="H87" s="636"/>
      <c r="I87" s="648"/>
      <c r="J87" s="202" t="s">
        <v>68</v>
      </c>
      <c r="K87" s="367" t="s">
        <v>70</v>
      </c>
      <c r="L87" s="203" t="s">
        <v>69</v>
      </c>
      <c r="M87" s="203" t="s">
        <v>71</v>
      </c>
      <c r="N87" s="203" t="s">
        <v>77</v>
      </c>
    </row>
    <row r="88" spans="1:17" ht="18" customHeight="1" x14ac:dyDescent="0.2">
      <c r="A88" s="109">
        <v>1</v>
      </c>
      <c r="B88" s="146">
        <v>1</v>
      </c>
      <c r="C88" s="340" t="s">
        <v>139</v>
      </c>
      <c r="D88" s="340" t="s">
        <v>94</v>
      </c>
      <c r="E88" s="341" t="s">
        <v>140</v>
      </c>
      <c r="F88" s="341" t="s">
        <v>135</v>
      </c>
      <c r="G88" s="342">
        <v>2011</v>
      </c>
      <c r="H88" s="87" t="s">
        <v>125</v>
      </c>
      <c r="I88" s="311">
        <v>3</v>
      </c>
      <c r="J88" s="194">
        <v>4</v>
      </c>
      <c r="K88" s="369">
        <v>1</v>
      </c>
      <c r="L88" s="348">
        <v>2</v>
      </c>
      <c r="M88" s="194">
        <v>3</v>
      </c>
      <c r="N88" s="194"/>
    </row>
    <row r="89" spans="1:17" ht="18" customHeight="1" x14ac:dyDescent="0.2">
      <c r="A89" s="109">
        <v>2</v>
      </c>
      <c r="B89" s="146">
        <v>1</v>
      </c>
      <c r="C89" s="340" t="s">
        <v>141</v>
      </c>
      <c r="D89" s="340" t="s">
        <v>137</v>
      </c>
      <c r="E89" s="341" t="s">
        <v>140</v>
      </c>
      <c r="F89" s="341" t="s">
        <v>135</v>
      </c>
      <c r="G89" s="342">
        <v>2011</v>
      </c>
      <c r="H89" s="87" t="s">
        <v>125</v>
      </c>
      <c r="I89" s="311">
        <v>3</v>
      </c>
      <c r="J89" s="194">
        <v>4</v>
      </c>
      <c r="K89" s="369">
        <v>1</v>
      </c>
      <c r="L89" s="348">
        <v>2</v>
      </c>
      <c r="M89" s="194">
        <v>3</v>
      </c>
      <c r="N89" s="193"/>
    </row>
    <row r="90" spans="1:17" ht="18" customHeight="1" x14ac:dyDescent="0.2">
      <c r="A90" s="109">
        <v>3</v>
      </c>
      <c r="B90" s="261">
        <v>1</v>
      </c>
      <c r="C90" s="442" t="s">
        <v>344</v>
      </c>
      <c r="D90" s="442" t="s">
        <v>345</v>
      </c>
      <c r="E90" s="439" t="s">
        <v>140</v>
      </c>
      <c r="F90" s="440" t="s">
        <v>340</v>
      </c>
      <c r="G90" s="441">
        <v>2011</v>
      </c>
      <c r="H90" s="87" t="s">
        <v>335</v>
      </c>
      <c r="I90" s="311">
        <v>3</v>
      </c>
      <c r="J90" s="194">
        <v>4</v>
      </c>
      <c r="K90" s="369">
        <v>1</v>
      </c>
      <c r="L90" s="348">
        <v>2</v>
      </c>
      <c r="M90" s="194">
        <v>3</v>
      </c>
      <c r="N90" s="193"/>
    </row>
    <row r="91" spans="1:17" ht="18" customHeight="1" x14ac:dyDescent="0.2">
      <c r="A91" s="109">
        <v>4</v>
      </c>
      <c r="B91" s="261">
        <v>1</v>
      </c>
      <c r="C91" s="442" t="s">
        <v>346</v>
      </c>
      <c r="D91" s="442" t="s">
        <v>196</v>
      </c>
      <c r="E91" s="439" t="s">
        <v>140</v>
      </c>
      <c r="F91" s="439" t="s">
        <v>340</v>
      </c>
      <c r="G91" s="441">
        <v>2010</v>
      </c>
      <c r="H91" s="87" t="s">
        <v>335</v>
      </c>
      <c r="I91" s="311">
        <v>3</v>
      </c>
      <c r="J91" s="194">
        <v>4</v>
      </c>
      <c r="K91" s="369">
        <v>1</v>
      </c>
      <c r="L91" s="348">
        <v>2</v>
      </c>
      <c r="M91" s="194">
        <v>3</v>
      </c>
      <c r="N91" s="193"/>
    </row>
    <row r="92" spans="1:17" ht="18" customHeight="1" x14ac:dyDescent="0.2">
      <c r="A92" s="109">
        <v>5</v>
      </c>
      <c r="B92" s="146">
        <v>1</v>
      </c>
      <c r="C92" s="458" t="s">
        <v>373</v>
      </c>
      <c r="D92" s="458" t="s">
        <v>345</v>
      </c>
      <c r="E92" s="472" t="s">
        <v>140</v>
      </c>
      <c r="F92" s="456" t="s">
        <v>374</v>
      </c>
      <c r="G92" s="457">
        <v>2010</v>
      </c>
      <c r="H92" s="87" t="s">
        <v>364</v>
      </c>
      <c r="I92" s="311">
        <v>3</v>
      </c>
      <c r="J92" s="194">
        <v>4</v>
      </c>
      <c r="K92" s="369">
        <v>1</v>
      </c>
      <c r="L92" s="348">
        <v>2</v>
      </c>
      <c r="M92" s="194">
        <v>3</v>
      </c>
      <c r="N92" s="193"/>
    </row>
    <row r="93" spans="1:17" ht="18" customHeight="1" x14ac:dyDescent="0.2">
      <c r="A93" s="109">
        <v>6</v>
      </c>
      <c r="B93" s="261">
        <v>1</v>
      </c>
      <c r="C93" s="458" t="s">
        <v>375</v>
      </c>
      <c r="D93" s="458" t="s">
        <v>376</v>
      </c>
      <c r="E93" s="472" t="s">
        <v>140</v>
      </c>
      <c r="F93" s="456" t="s">
        <v>374</v>
      </c>
      <c r="G93" s="457">
        <v>2011</v>
      </c>
      <c r="H93" s="87" t="s">
        <v>364</v>
      </c>
      <c r="I93" s="311">
        <v>3</v>
      </c>
      <c r="J93" s="194">
        <v>4</v>
      </c>
      <c r="K93" s="369">
        <v>1</v>
      </c>
      <c r="L93" s="348">
        <v>2</v>
      </c>
      <c r="M93" s="194">
        <v>3</v>
      </c>
      <c r="N93" s="193"/>
    </row>
    <row r="94" spans="1:17" ht="18" customHeight="1" x14ac:dyDescent="0.2">
      <c r="A94" s="109">
        <v>7</v>
      </c>
      <c r="B94" s="261">
        <v>1</v>
      </c>
      <c r="C94" s="340" t="s">
        <v>185</v>
      </c>
      <c r="D94" s="340" t="s">
        <v>186</v>
      </c>
      <c r="E94" s="341" t="s">
        <v>140</v>
      </c>
      <c r="F94" s="341" t="s">
        <v>184</v>
      </c>
      <c r="G94" s="342">
        <v>2011</v>
      </c>
      <c r="H94" s="87" t="s">
        <v>91</v>
      </c>
      <c r="I94" s="311">
        <v>3</v>
      </c>
      <c r="J94" s="194">
        <v>4</v>
      </c>
      <c r="K94" s="369">
        <v>1</v>
      </c>
      <c r="L94" s="348">
        <v>2</v>
      </c>
      <c r="M94" s="194">
        <v>3</v>
      </c>
      <c r="N94" s="193"/>
    </row>
    <row r="95" spans="1:17" ht="18" customHeight="1" x14ac:dyDescent="0.2">
      <c r="A95" s="109">
        <v>8</v>
      </c>
      <c r="B95" s="261">
        <v>1</v>
      </c>
      <c r="C95" s="340" t="s">
        <v>187</v>
      </c>
      <c r="D95" s="340" t="s">
        <v>188</v>
      </c>
      <c r="E95" s="341" t="s">
        <v>140</v>
      </c>
      <c r="F95" s="341" t="s">
        <v>184</v>
      </c>
      <c r="G95" s="342">
        <v>2011</v>
      </c>
      <c r="H95" s="87" t="s">
        <v>91</v>
      </c>
      <c r="I95" s="311">
        <v>3</v>
      </c>
      <c r="J95" s="194">
        <v>4</v>
      </c>
      <c r="K95" s="369">
        <v>1</v>
      </c>
      <c r="L95" s="348">
        <v>2</v>
      </c>
      <c r="M95" s="194">
        <v>3</v>
      </c>
      <c r="N95" s="193"/>
    </row>
    <row r="96" spans="1:17" ht="18" customHeight="1" x14ac:dyDescent="0.2">
      <c r="A96" s="109">
        <v>9</v>
      </c>
      <c r="B96" s="146">
        <v>1</v>
      </c>
      <c r="C96" s="340" t="s">
        <v>189</v>
      </c>
      <c r="D96" s="340" t="s">
        <v>137</v>
      </c>
      <c r="E96" s="341" t="s">
        <v>140</v>
      </c>
      <c r="F96" s="341" t="s">
        <v>184</v>
      </c>
      <c r="G96" s="342">
        <v>2010</v>
      </c>
      <c r="H96" s="87" t="s">
        <v>91</v>
      </c>
      <c r="I96" s="311">
        <v>3</v>
      </c>
      <c r="J96" s="194">
        <v>4</v>
      </c>
      <c r="K96" s="369">
        <v>1</v>
      </c>
      <c r="L96" s="348">
        <v>2</v>
      </c>
      <c r="M96" s="194">
        <v>3</v>
      </c>
      <c r="N96" s="193"/>
    </row>
    <row r="97" spans="1:14" ht="18" customHeight="1" x14ac:dyDescent="0.2">
      <c r="A97" s="109">
        <v>10</v>
      </c>
      <c r="B97" s="146">
        <v>1</v>
      </c>
      <c r="C97" s="340" t="s">
        <v>190</v>
      </c>
      <c r="D97" s="340" t="s">
        <v>191</v>
      </c>
      <c r="E97" s="341" t="s">
        <v>140</v>
      </c>
      <c r="F97" s="341" t="s">
        <v>192</v>
      </c>
      <c r="G97" s="342">
        <v>2011</v>
      </c>
      <c r="H97" s="87" t="s">
        <v>197</v>
      </c>
      <c r="I97" s="311">
        <v>3</v>
      </c>
      <c r="J97" s="365">
        <v>3</v>
      </c>
      <c r="K97" s="194">
        <v>4</v>
      </c>
      <c r="L97" s="369">
        <v>1</v>
      </c>
      <c r="M97" s="194">
        <v>2</v>
      </c>
      <c r="N97" s="193"/>
    </row>
    <row r="98" spans="1:14" ht="18" customHeight="1" x14ac:dyDescent="0.2">
      <c r="A98" s="109">
        <v>11</v>
      </c>
      <c r="B98" s="146">
        <v>1</v>
      </c>
      <c r="C98" s="340" t="s">
        <v>193</v>
      </c>
      <c r="D98" s="340" t="s">
        <v>194</v>
      </c>
      <c r="E98" s="341" t="s">
        <v>140</v>
      </c>
      <c r="F98" s="341" t="s">
        <v>192</v>
      </c>
      <c r="G98" s="342">
        <v>2010</v>
      </c>
      <c r="H98" s="87" t="s">
        <v>197</v>
      </c>
      <c r="I98" s="311">
        <v>3</v>
      </c>
      <c r="J98" s="365">
        <v>3</v>
      </c>
      <c r="K98" s="194">
        <v>4</v>
      </c>
      <c r="L98" s="369">
        <v>1</v>
      </c>
      <c r="M98" s="194">
        <v>2</v>
      </c>
      <c r="N98" s="193"/>
    </row>
    <row r="99" spans="1:14" ht="18" customHeight="1" x14ac:dyDescent="0.2">
      <c r="A99" s="109">
        <v>12</v>
      </c>
      <c r="B99" s="146">
        <v>1</v>
      </c>
      <c r="C99" s="340" t="s">
        <v>174</v>
      </c>
      <c r="D99" s="340" t="s">
        <v>175</v>
      </c>
      <c r="E99" s="341" t="s">
        <v>140</v>
      </c>
      <c r="F99" s="341" t="s">
        <v>167</v>
      </c>
      <c r="G99" s="342">
        <v>2011</v>
      </c>
      <c r="H99" s="87" t="s">
        <v>164</v>
      </c>
      <c r="I99" s="311">
        <v>3</v>
      </c>
      <c r="J99" s="365">
        <v>3</v>
      </c>
      <c r="K99" s="194">
        <v>4</v>
      </c>
      <c r="L99" s="369">
        <v>1</v>
      </c>
      <c r="M99" s="194">
        <v>2</v>
      </c>
      <c r="N99" s="193"/>
    </row>
    <row r="100" spans="1:14" ht="18" customHeight="1" x14ac:dyDescent="0.2">
      <c r="A100" s="109">
        <v>13</v>
      </c>
      <c r="B100" s="146">
        <v>1</v>
      </c>
      <c r="C100" s="340" t="s">
        <v>176</v>
      </c>
      <c r="D100" s="340" t="s">
        <v>177</v>
      </c>
      <c r="E100" s="341" t="s">
        <v>140</v>
      </c>
      <c r="F100" s="341" t="s">
        <v>167</v>
      </c>
      <c r="G100" s="342">
        <v>2011</v>
      </c>
      <c r="H100" s="87" t="s">
        <v>164</v>
      </c>
      <c r="I100" s="311">
        <v>3</v>
      </c>
      <c r="J100" s="365">
        <v>3</v>
      </c>
      <c r="K100" s="194">
        <v>4</v>
      </c>
      <c r="L100" s="369">
        <v>1</v>
      </c>
      <c r="M100" s="194">
        <v>2</v>
      </c>
      <c r="N100" s="193"/>
    </row>
    <row r="101" spans="1:14" ht="18" customHeight="1" x14ac:dyDescent="0.2">
      <c r="A101" s="109">
        <v>14</v>
      </c>
      <c r="B101" s="146">
        <v>1</v>
      </c>
      <c r="C101" s="340" t="s">
        <v>178</v>
      </c>
      <c r="D101" s="340" t="s">
        <v>179</v>
      </c>
      <c r="E101" s="341" t="s">
        <v>140</v>
      </c>
      <c r="F101" s="341" t="s">
        <v>167</v>
      </c>
      <c r="G101" s="342">
        <v>2010</v>
      </c>
      <c r="H101" s="87" t="s">
        <v>164</v>
      </c>
      <c r="I101" s="311">
        <v>3</v>
      </c>
      <c r="J101" s="365">
        <v>3</v>
      </c>
      <c r="K101" s="194">
        <v>4</v>
      </c>
      <c r="L101" s="369">
        <v>1</v>
      </c>
      <c r="M101" s="194">
        <v>2</v>
      </c>
      <c r="N101" s="193"/>
    </row>
    <row r="102" spans="1:14" ht="18" customHeight="1" x14ac:dyDescent="0.2">
      <c r="A102" s="109">
        <v>15</v>
      </c>
      <c r="B102" s="146">
        <v>1</v>
      </c>
      <c r="C102" s="340" t="s">
        <v>180</v>
      </c>
      <c r="D102" s="340" t="s">
        <v>175</v>
      </c>
      <c r="E102" s="341" t="s">
        <v>140</v>
      </c>
      <c r="F102" s="341" t="s">
        <v>167</v>
      </c>
      <c r="G102" s="342">
        <v>2010</v>
      </c>
      <c r="H102" s="87" t="s">
        <v>164</v>
      </c>
      <c r="I102" s="311">
        <v>3</v>
      </c>
      <c r="J102" s="365">
        <v>3</v>
      </c>
      <c r="K102" s="194">
        <v>4</v>
      </c>
      <c r="L102" s="369">
        <v>1</v>
      </c>
      <c r="M102" s="194">
        <v>2</v>
      </c>
      <c r="N102" s="193"/>
    </row>
    <row r="103" spans="1:14" ht="18" customHeight="1" x14ac:dyDescent="0.2">
      <c r="A103" s="109">
        <v>16</v>
      </c>
      <c r="B103" s="146">
        <v>1</v>
      </c>
      <c r="C103" s="396" t="s">
        <v>282</v>
      </c>
      <c r="D103" s="396" t="s">
        <v>152</v>
      </c>
      <c r="E103" s="397" t="s">
        <v>140</v>
      </c>
      <c r="F103" s="397" t="s">
        <v>283</v>
      </c>
      <c r="G103" s="398"/>
      <c r="H103" s="87" t="s">
        <v>105</v>
      </c>
      <c r="I103" s="311">
        <v>3</v>
      </c>
      <c r="J103" s="365">
        <v>3</v>
      </c>
      <c r="K103" s="194">
        <v>4</v>
      </c>
      <c r="L103" s="369">
        <v>1</v>
      </c>
      <c r="M103" s="194">
        <v>2</v>
      </c>
      <c r="N103" s="193"/>
    </row>
    <row r="104" spans="1:14" ht="18" customHeight="1" x14ac:dyDescent="0.2">
      <c r="A104" s="109">
        <v>17</v>
      </c>
      <c r="B104" s="261">
        <v>1</v>
      </c>
      <c r="C104" s="396" t="s">
        <v>284</v>
      </c>
      <c r="D104" s="396" t="s">
        <v>206</v>
      </c>
      <c r="E104" s="397" t="s">
        <v>140</v>
      </c>
      <c r="F104" s="397" t="s">
        <v>283</v>
      </c>
      <c r="G104" s="398"/>
      <c r="H104" s="87" t="s">
        <v>105</v>
      </c>
      <c r="I104" s="311">
        <v>3</v>
      </c>
      <c r="J104" s="365">
        <v>3</v>
      </c>
      <c r="K104" s="194">
        <v>4</v>
      </c>
      <c r="L104" s="369">
        <v>1</v>
      </c>
      <c r="M104" s="194">
        <v>2</v>
      </c>
      <c r="N104" s="193"/>
    </row>
    <row r="105" spans="1:14" ht="18" customHeight="1" x14ac:dyDescent="0.2">
      <c r="A105" s="109">
        <v>18</v>
      </c>
      <c r="B105" s="146">
        <v>1</v>
      </c>
      <c r="C105" s="396" t="s">
        <v>285</v>
      </c>
      <c r="D105" s="396" t="s">
        <v>233</v>
      </c>
      <c r="E105" s="397" t="s">
        <v>140</v>
      </c>
      <c r="F105" s="397" t="s">
        <v>283</v>
      </c>
      <c r="G105" s="398"/>
      <c r="H105" s="87" t="s">
        <v>105</v>
      </c>
      <c r="I105" s="311">
        <v>3</v>
      </c>
      <c r="J105" s="365">
        <v>3</v>
      </c>
      <c r="K105" s="194">
        <v>4</v>
      </c>
      <c r="L105" s="369">
        <v>1</v>
      </c>
      <c r="M105" s="194">
        <v>2</v>
      </c>
      <c r="N105" s="193"/>
    </row>
    <row r="106" spans="1:14" ht="18" customHeight="1" x14ac:dyDescent="0.2">
      <c r="A106" s="109">
        <v>19</v>
      </c>
      <c r="B106" s="146">
        <v>1</v>
      </c>
      <c r="C106" s="384" t="s">
        <v>207</v>
      </c>
      <c r="D106" s="384" t="s">
        <v>208</v>
      </c>
      <c r="E106" s="382" t="s">
        <v>140</v>
      </c>
      <c r="F106" s="382" t="s">
        <v>202</v>
      </c>
      <c r="G106" s="383">
        <v>2010</v>
      </c>
      <c r="H106" s="87" t="s">
        <v>100</v>
      </c>
      <c r="I106" s="311">
        <v>3</v>
      </c>
      <c r="J106" s="370">
        <v>2</v>
      </c>
      <c r="K106" s="371">
        <v>3</v>
      </c>
      <c r="L106" s="371">
        <v>4</v>
      </c>
      <c r="M106" s="369">
        <v>1</v>
      </c>
      <c r="N106" s="193"/>
    </row>
    <row r="107" spans="1:14" ht="18" customHeight="1" x14ac:dyDescent="0.2">
      <c r="A107" s="109">
        <v>20</v>
      </c>
      <c r="B107" s="261">
        <v>1</v>
      </c>
      <c r="C107" s="384" t="s">
        <v>209</v>
      </c>
      <c r="D107" s="384" t="s">
        <v>201</v>
      </c>
      <c r="E107" s="382" t="s">
        <v>140</v>
      </c>
      <c r="F107" s="382" t="s">
        <v>202</v>
      </c>
      <c r="G107" s="383">
        <v>2010</v>
      </c>
      <c r="H107" s="87" t="s">
        <v>100</v>
      </c>
      <c r="I107" s="311">
        <v>3</v>
      </c>
      <c r="J107" s="370">
        <v>2</v>
      </c>
      <c r="K107" s="371">
        <v>3</v>
      </c>
      <c r="L107" s="371">
        <v>4</v>
      </c>
      <c r="M107" s="369">
        <v>1</v>
      </c>
      <c r="N107" s="193"/>
    </row>
    <row r="108" spans="1:14" ht="18" customHeight="1" x14ac:dyDescent="0.2">
      <c r="A108" s="109">
        <v>21</v>
      </c>
      <c r="B108" s="261">
        <v>1</v>
      </c>
      <c r="C108" s="395" t="s">
        <v>292</v>
      </c>
      <c r="D108" s="395" t="s">
        <v>211</v>
      </c>
      <c r="E108" s="408">
        <v>5</v>
      </c>
      <c r="F108" s="416" t="s">
        <v>297</v>
      </c>
      <c r="G108" s="408">
        <v>2010</v>
      </c>
      <c r="H108" s="87" t="s">
        <v>104</v>
      </c>
      <c r="I108" s="311">
        <v>3</v>
      </c>
      <c r="J108" s="370">
        <v>2</v>
      </c>
      <c r="K108" s="371">
        <v>3</v>
      </c>
      <c r="L108" s="371">
        <v>4</v>
      </c>
      <c r="M108" s="369">
        <v>1</v>
      </c>
      <c r="N108" s="193"/>
    </row>
    <row r="109" spans="1:14" ht="18" customHeight="1" x14ac:dyDescent="0.2">
      <c r="A109" s="109">
        <v>22</v>
      </c>
      <c r="B109" s="146">
        <v>1</v>
      </c>
      <c r="C109" s="395" t="s">
        <v>299</v>
      </c>
      <c r="D109" s="395" t="s">
        <v>300</v>
      </c>
      <c r="E109" s="408">
        <v>5</v>
      </c>
      <c r="F109" s="416" t="s">
        <v>297</v>
      </c>
      <c r="G109" s="408">
        <v>2010</v>
      </c>
      <c r="H109" s="87" t="s">
        <v>104</v>
      </c>
      <c r="I109" s="311">
        <v>3</v>
      </c>
      <c r="J109" s="370">
        <v>2</v>
      </c>
      <c r="K109" s="371">
        <v>3</v>
      </c>
      <c r="L109" s="371">
        <v>4</v>
      </c>
      <c r="M109" s="369">
        <v>1</v>
      </c>
      <c r="N109" s="193"/>
    </row>
    <row r="110" spans="1:14" ht="18" customHeight="1" x14ac:dyDescent="0.2">
      <c r="A110" s="109">
        <v>23</v>
      </c>
      <c r="B110" s="261">
        <v>1</v>
      </c>
      <c r="C110" s="406" t="s">
        <v>247</v>
      </c>
      <c r="D110" s="406" t="s">
        <v>108</v>
      </c>
      <c r="E110" s="404" t="s">
        <v>140</v>
      </c>
      <c r="F110" s="407" t="s">
        <v>248</v>
      </c>
      <c r="G110" s="405">
        <v>2010</v>
      </c>
      <c r="H110" s="87" t="s">
        <v>101</v>
      </c>
      <c r="I110" s="311">
        <v>3</v>
      </c>
      <c r="J110" s="370">
        <v>2</v>
      </c>
      <c r="K110" s="371">
        <v>3</v>
      </c>
      <c r="L110" s="371">
        <v>4</v>
      </c>
      <c r="M110" s="369">
        <v>1</v>
      </c>
      <c r="N110" s="193"/>
    </row>
    <row r="111" spans="1:14" ht="18" customHeight="1" x14ac:dyDescent="0.2">
      <c r="A111" s="109">
        <v>24</v>
      </c>
      <c r="B111" s="146">
        <v>1</v>
      </c>
      <c r="C111" s="406" t="s">
        <v>249</v>
      </c>
      <c r="D111" s="406" t="s">
        <v>250</v>
      </c>
      <c r="E111" s="404" t="s">
        <v>140</v>
      </c>
      <c r="F111" s="407" t="s">
        <v>248</v>
      </c>
      <c r="G111" s="405">
        <v>2010</v>
      </c>
      <c r="H111" s="87" t="s">
        <v>101</v>
      </c>
      <c r="I111" s="311">
        <v>3</v>
      </c>
      <c r="J111" s="370">
        <v>2</v>
      </c>
      <c r="K111" s="371">
        <v>3</v>
      </c>
      <c r="L111" s="371">
        <v>4</v>
      </c>
      <c r="M111" s="369">
        <v>1</v>
      </c>
      <c r="N111" s="193"/>
    </row>
    <row r="112" spans="1:14" ht="18" customHeight="1" x14ac:dyDescent="0.2">
      <c r="A112" s="109">
        <v>25</v>
      </c>
      <c r="B112" s="261">
        <v>1</v>
      </c>
      <c r="C112" s="406" t="s">
        <v>251</v>
      </c>
      <c r="D112" s="406" t="s">
        <v>206</v>
      </c>
      <c r="E112" s="404" t="s">
        <v>140</v>
      </c>
      <c r="F112" s="407" t="s">
        <v>248</v>
      </c>
      <c r="G112" s="405">
        <v>2010</v>
      </c>
      <c r="H112" s="87" t="s">
        <v>101</v>
      </c>
      <c r="I112" s="311">
        <v>3</v>
      </c>
      <c r="J112" s="370">
        <v>2</v>
      </c>
      <c r="K112" s="371">
        <v>3</v>
      </c>
      <c r="L112" s="371">
        <v>4</v>
      </c>
      <c r="M112" s="369">
        <v>1</v>
      </c>
      <c r="N112" s="193"/>
    </row>
    <row r="113" spans="1:14" ht="18" customHeight="1" x14ac:dyDescent="0.2">
      <c r="A113" s="109">
        <v>26</v>
      </c>
      <c r="B113" s="146">
        <v>1</v>
      </c>
      <c r="C113" s="474" t="s">
        <v>391</v>
      </c>
      <c r="D113" s="474" t="s">
        <v>392</v>
      </c>
      <c r="E113" s="472" t="s">
        <v>140</v>
      </c>
      <c r="F113" s="472" t="s">
        <v>385</v>
      </c>
      <c r="G113" s="473">
        <v>2010</v>
      </c>
      <c r="H113" s="87" t="s">
        <v>382</v>
      </c>
      <c r="I113" s="311">
        <v>3</v>
      </c>
      <c r="J113" s="370">
        <v>2</v>
      </c>
      <c r="K113" s="371">
        <v>3</v>
      </c>
      <c r="L113" s="371">
        <v>4</v>
      </c>
      <c r="M113" s="369">
        <v>1</v>
      </c>
      <c r="N113" s="193"/>
    </row>
    <row r="114" spans="1:14" ht="18" customHeight="1" x14ac:dyDescent="0.2">
      <c r="A114" s="109">
        <v>27</v>
      </c>
      <c r="B114" s="146">
        <v>1</v>
      </c>
      <c r="C114" s="474" t="s">
        <v>393</v>
      </c>
      <c r="D114" s="474" t="s">
        <v>137</v>
      </c>
      <c r="E114" s="472" t="s">
        <v>140</v>
      </c>
      <c r="F114" s="472" t="s">
        <v>385</v>
      </c>
      <c r="G114" s="473">
        <v>2011</v>
      </c>
      <c r="H114" s="87" t="s">
        <v>382</v>
      </c>
      <c r="I114" s="311">
        <v>3</v>
      </c>
      <c r="J114" s="370">
        <v>2</v>
      </c>
      <c r="K114" s="371">
        <v>3</v>
      </c>
      <c r="L114" s="371">
        <v>4</v>
      </c>
      <c r="M114" s="369">
        <v>1</v>
      </c>
      <c r="N114" s="193"/>
    </row>
    <row r="115" spans="1:14" ht="18" customHeight="1" x14ac:dyDescent="0.2">
      <c r="A115" s="109">
        <v>28</v>
      </c>
      <c r="B115" s="146"/>
      <c r="C115" s="396"/>
      <c r="D115" s="396"/>
      <c r="E115" s="397"/>
      <c r="F115" s="397"/>
      <c r="G115" s="398"/>
      <c r="H115" s="87"/>
      <c r="I115" s="311"/>
      <c r="J115" s="370"/>
      <c r="K115" s="371"/>
      <c r="L115" s="364"/>
      <c r="M115" s="270"/>
      <c r="N115" s="193"/>
    </row>
    <row r="116" spans="1:14" ht="18" customHeight="1" x14ac:dyDescent="0.2">
      <c r="A116" s="109">
        <v>29</v>
      </c>
      <c r="B116" s="146"/>
      <c r="C116" s="340"/>
      <c r="D116" s="340"/>
      <c r="E116" s="341"/>
      <c r="F116" s="341"/>
      <c r="G116" s="342"/>
      <c r="H116" s="87"/>
      <c r="I116" s="311"/>
      <c r="J116" s="370"/>
      <c r="K116" s="371"/>
      <c r="L116" s="364"/>
      <c r="M116" s="270"/>
      <c r="N116" s="193"/>
    </row>
    <row r="117" spans="1:14" ht="18" customHeight="1" thickBot="1" x14ac:dyDescent="0.25">
      <c r="A117" s="256" t="s">
        <v>54</v>
      </c>
      <c r="B117" s="146"/>
      <c r="C117" s="263"/>
      <c r="D117" s="263"/>
      <c r="E117" s="262"/>
      <c r="F117" s="258"/>
      <c r="G117" s="259"/>
      <c r="H117" s="87"/>
      <c r="I117" s="230"/>
      <c r="J117" s="366"/>
      <c r="K117" s="363"/>
      <c r="L117" s="195"/>
      <c r="M117" s="193"/>
      <c r="N117" s="193"/>
    </row>
    <row r="118" spans="1:14" ht="15" customHeight="1" thickBot="1" x14ac:dyDescent="0.25">
      <c r="A118" s="689" t="s">
        <v>7</v>
      </c>
      <c r="B118" s="664">
        <f>SUM(B120:B133)</f>
        <v>11</v>
      </c>
      <c r="C118" s="672" t="s">
        <v>38</v>
      </c>
      <c r="D118" s="673"/>
      <c r="E118" s="673"/>
      <c r="F118" s="674"/>
      <c r="G118" s="664" t="s">
        <v>115</v>
      </c>
      <c r="H118" s="679"/>
      <c r="I118" s="714" t="s">
        <v>21</v>
      </c>
      <c r="J118" s="717" t="s">
        <v>22</v>
      </c>
      <c r="K118" s="718"/>
      <c r="L118" s="718"/>
      <c r="M118" s="718"/>
      <c r="N118" s="719"/>
    </row>
    <row r="119" spans="1:14" ht="21" customHeight="1" x14ac:dyDescent="0.2">
      <c r="A119" s="690"/>
      <c r="B119" s="665"/>
      <c r="C119" s="675"/>
      <c r="D119" s="676"/>
      <c r="E119" s="676"/>
      <c r="F119" s="677"/>
      <c r="G119" s="665"/>
      <c r="H119" s="680"/>
      <c r="I119" s="715"/>
      <c r="J119" s="204" t="s">
        <v>68</v>
      </c>
      <c r="K119" s="204" t="s">
        <v>70</v>
      </c>
      <c r="L119" s="205" t="s">
        <v>69</v>
      </c>
      <c r="M119" s="206" t="s">
        <v>71</v>
      </c>
      <c r="N119" s="206" t="s">
        <v>77</v>
      </c>
    </row>
    <row r="120" spans="1:14" ht="18" customHeight="1" x14ac:dyDescent="0.2">
      <c r="A120" s="337">
        <v>1</v>
      </c>
      <c r="B120" s="55">
        <v>1</v>
      </c>
      <c r="C120" s="461" t="s">
        <v>377</v>
      </c>
      <c r="D120" s="461" t="s">
        <v>311</v>
      </c>
      <c r="E120" s="459" t="s">
        <v>144</v>
      </c>
      <c r="F120" s="459" t="s">
        <v>374</v>
      </c>
      <c r="G120" s="460">
        <v>2008</v>
      </c>
      <c r="H120" s="87" t="s">
        <v>364</v>
      </c>
      <c r="I120" s="312">
        <v>2</v>
      </c>
      <c r="J120" s="345">
        <v>1</v>
      </c>
      <c r="K120" s="269">
        <v>2</v>
      </c>
      <c r="L120" s="269">
        <v>3</v>
      </c>
      <c r="M120" s="269">
        <v>4</v>
      </c>
      <c r="N120" s="193"/>
    </row>
    <row r="121" spans="1:14" ht="18" customHeight="1" x14ac:dyDescent="0.2">
      <c r="A121" s="337">
        <v>2</v>
      </c>
      <c r="B121" s="55">
        <v>1</v>
      </c>
      <c r="C121" s="461" t="s">
        <v>378</v>
      </c>
      <c r="D121" s="461" t="s">
        <v>8</v>
      </c>
      <c r="E121" s="459" t="s">
        <v>144</v>
      </c>
      <c r="F121" s="459" t="s">
        <v>374</v>
      </c>
      <c r="G121" s="460">
        <v>2009</v>
      </c>
      <c r="H121" s="87" t="s">
        <v>364</v>
      </c>
      <c r="I121" s="312">
        <v>2</v>
      </c>
      <c r="J121" s="345">
        <v>1</v>
      </c>
      <c r="K121" s="269">
        <v>2</v>
      </c>
      <c r="L121" s="269">
        <v>3</v>
      </c>
      <c r="M121" s="269">
        <v>4</v>
      </c>
      <c r="N121" s="193"/>
    </row>
    <row r="122" spans="1:14" ht="18" customHeight="1" x14ac:dyDescent="0.2">
      <c r="A122" s="337">
        <v>3</v>
      </c>
      <c r="B122" s="55">
        <v>1</v>
      </c>
      <c r="C122" s="461" t="s">
        <v>379</v>
      </c>
      <c r="D122" s="461" t="s">
        <v>353</v>
      </c>
      <c r="E122" s="459" t="s">
        <v>144</v>
      </c>
      <c r="F122" s="459" t="s">
        <v>374</v>
      </c>
      <c r="G122" s="460">
        <v>2009</v>
      </c>
      <c r="H122" s="87" t="s">
        <v>364</v>
      </c>
      <c r="I122" s="312">
        <v>2</v>
      </c>
      <c r="J122" s="345">
        <v>1</v>
      </c>
      <c r="K122" s="269">
        <v>2</v>
      </c>
      <c r="L122" s="269">
        <v>3</v>
      </c>
      <c r="M122" s="269">
        <v>4</v>
      </c>
      <c r="N122" s="193"/>
    </row>
    <row r="123" spans="1:14" ht="18" customHeight="1" x14ac:dyDescent="0.2">
      <c r="A123" s="337">
        <v>4</v>
      </c>
      <c r="B123" s="55">
        <v>1</v>
      </c>
      <c r="C123" s="340" t="s">
        <v>142</v>
      </c>
      <c r="D123" s="340" t="s">
        <v>143</v>
      </c>
      <c r="E123" s="341" t="s">
        <v>144</v>
      </c>
      <c r="F123" s="341" t="s">
        <v>135</v>
      </c>
      <c r="G123" s="342">
        <v>2009</v>
      </c>
      <c r="H123" s="87" t="s">
        <v>125</v>
      </c>
      <c r="I123" s="312">
        <v>2</v>
      </c>
      <c r="J123" s="269">
        <v>4</v>
      </c>
      <c r="K123" s="345">
        <v>1</v>
      </c>
      <c r="L123" s="269">
        <v>2</v>
      </c>
      <c r="M123" s="269">
        <v>3</v>
      </c>
      <c r="N123" s="193"/>
    </row>
    <row r="124" spans="1:14" ht="18" customHeight="1" x14ac:dyDescent="0.2">
      <c r="A124" s="337">
        <v>5</v>
      </c>
      <c r="B124" s="55">
        <v>1</v>
      </c>
      <c r="C124" s="340" t="s">
        <v>195</v>
      </c>
      <c r="D124" s="340" t="s">
        <v>156</v>
      </c>
      <c r="E124" s="341" t="s">
        <v>144</v>
      </c>
      <c r="F124" s="341" t="s">
        <v>192</v>
      </c>
      <c r="G124" s="342">
        <v>2008</v>
      </c>
      <c r="H124" s="87" t="s">
        <v>197</v>
      </c>
      <c r="I124" s="312">
        <v>2</v>
      </c>
      <c r="J124" s="269">
        <v>4</v>
      </c>
      <c r="K124" s="345">
        <v>1</v>
      </c>
      <c r="L124" s="269">
        <v>2</v>
      </c>
      <c r="M124" s="269">
        <v>3</v>
      </c>
      <c r="N124" s="193"/>
    </row>
    <row r="125" spans="1:14" ht="18" customHeight="1" x14ac:dyDescent="0.2">
      <c r="A125" s="337">
        <v>6</v>
      </c>
      <c r="B125" s="55">
        <v>1</v>
      </c>
      <c r="C125" s="387" t="s">
        <v>210</v>
      </c>
      <c r="D125" s="387" t="s">
        <v>211</v>
      </c>
      <c r="E125" s="385" t="s">
        <v>144</v>
      </c>
      <c r="F125" s="385" t="s">
        <v>202</v>
      </c>
      <c r="G125" s="386">
        <v>2008</v>
      </c>
      <c r="H125" s="87" t="s">
        <v>100</v>
      </c>
      <c r="I125" s="312">
        <v>2</v>
      </c>
      <c r="J125" s="269">
        <v>4</v>
      </c>
      <c r="K125" s="345">
        <v>1</v>
      </c>
      <c r="L125" s="269">
        <v>2</v>
      </c>
      <c r="M125" s="269">
        <v>3</v>
      </c>
      <c r="N125" s="193"/>
    </row>
    <row r="126" spans="1:14" ht="18" customHeight="1" x14ac:dyDescent="0.2">
      <c r="A126" s="337">
        <v>7</v>
      </c>
      <c r="B126" s="55">
        <v>1</v>
      </c>
      <c r="C126" s="396" t="s">
        <v>286</v>
      </c>
      <c r="D126" s="396" t="s">
        <v>287</v>
      </c>
      <c r="E126" s="397" t="s">
        <v>144</v>
      </c>
      <c r="F126" s="397" t="s">
        <v>283</v>
      </c>
      <c r="G126" s="398"/>
      <c r="H126" s="87" t="s">
        <v>105</v>
      </c>
      <c r="I126" s="312">
        <v>2</v>
      </c>
      <c r="J126" s="269">
        <v>4</v>
      </c>
      <c r="K126" s="345">
        <v>1</v>
      </c>
      <c r="L126" s="269">
        <v>2</v>
      </c>
      <c r="M126" s="269">
        <v>3</v>
      </c>
      <c r="N126" s="193"/>
    </row>
    <row r="127" spans="1:14" ht="18" customHeight="1" x14ac:dyDescent="0.2">
      <c r="A127" s="337">
        <v>8</v>
      </c>
      <c r="B127" s="55">
        <v>1</v>
      </c>
      <c r="C127" s="395" t="s">
        <v>301</v>
      </c>
      <c r="D127" s="395" t="s">
        <v>302</v>
      </c>
      <c r="E127" s="408">
        <v>6</v>
      </c>
      <c r="F127" s="416" t="s">
        <v>297</v>
      </c>
      <c r="G127" s="408">
        <v>2009</v>
      </c>
      <c r="H127" s="87" t="s">
        <v>104</v>
      </c>
      <c r="I127" s="312">
        <v>2</v>
      </c>
      <c r="J127" s="269">
        <v>4</v>
      </c>
      <c r="K127" s="345">
        <v>1</v>
      </c>
      <c r="L127" s="269">
        <v>2</v>
      </c>
      <c r="M127" s="269">
        <v>3</v>
      </c>
      <c r="N127" s="193"/>
    </row>
    <row r="128" spans="1:14" ht="18" customHeight="1" x14ac:dyDescent="0.2">
      <c r="A128" s="337">
        <v>9</v>
      </c>
      <c r="B128" s="55">
        <v>1</v>
      </c>
      <c r="C128" s="395" t="s">
        <v>303</v>
      </c>
      <c r="D128" s="395" t="s">
        <v>304</v>
      </c>
      <c r="E128" s="408">
        <v>6</v>
      </c>
      <c r="F128" s="416" t="s">
        <v>297</v>
      </c>
      <c r="G128" s="408">
        <v>2009</v>
      </c>
      <c r="H128" s="87" t="s">
        <v>104</v>
      </c>
      <c r="I128" s="312">
        <v>2</v>
      </c>
      <c r="J128" s="269">
        <v>4</v>
      </c>
      <c r="K128" s="345">
        <v>1</v>
      </c>
      <c r="L128" s="269">
        <v>2</v>
      </c>
      <c r="M128" s="269">
        <v>3</v>
      </c>
      <c r="N128" s="193"/>
    </row>
    <row r="129" spans="1:14" ht="18" customHeight="1" x14ac:dyDescent="0.2">
      <c r="A129" s="337">
        <v>10</v>
      </c>
      <c r="B129" s="55">
        <v>1</v>
      </c>
      <c r="C129" s="395" t="s">
        <v>305</v>
      </c>
      <c r="D129" s="395" t="s">
        <v>206</v>
      </c>
      <c r="E129" s="408">
        <v>6</v>
      </c>
      <c r="F129" s="416" t="s">
        <v>297</v>
      </c>
      <c r="G129" s="408">
        <v>2008</v>
      </c>
      <c r="H129" s="87" t="s">
        <v>104</v>
      </c>
      <c r="I129" s="312">
        <v>2</v>
      </c>
      <c r="J129" s="269">
        <v>4</v>
      </c>
      <c r="K129" s="345">
        <v>1</v>
      </c>
      <c r="L129" s="269">
        <v>2</v>
      </c>
      <c r="M129" s="269">
        <v>3</v>
      </c>
      <c r="N129" s="194"/>
    </row>
    <row r="130" spans="1:14" ht="18" customHeight="1" x14ac:dyDescent="0.2">
      <c r="A130" s="337">
        <v>11</v>
      </c>
      <c r="B130" s="55">
        <v>1</v>
      </c>
      <c r="C130" s="395" t="s">
        <v>306</v>
      </c>
      <c r="D130" s="395" t="s">
        <v>307</v>
      </c>
      <c r="E130" s="408">
        <v>6</v>
      </c>
      <c r="F130" s="416" t="s">
        <v>297</v>
      </c>
      <c r="G130" s="408">
        <v>2009</v>
      </c>
      <c r="H130" s="87" t="s">
        <v>104</v>
      </c>
      <c r="I130" s="312">
        <v>2</v>
      </c>
      <c r="J130" s="269">
        <v>4</v>
      </c>
      <c r="K130" s="345">
        <v>1</v>
      </c>
      <c r="L130" s="269">
        <v>2</v>
      </c>
      <c r="M130" s="269">
        <v>3</v>
      </c>
      <c r="N130" s="193"/>
    </row>
    <row r="131" spans="1:14" ht="18" customHeight="1" x14ac:dyDescent="0.2">
      <c r="A131" s="337">
        <v>12</v>
      </c>
      <c r="B131" s="55"/>
      <c r="C131" s="340"/>
      <c r="D131" s="340"/>
      <c r="E131" s="341"/>
      <c r="F131" s="341"/>
      <c r="G131" s="342"/>
      <c r="H131" s="87"/>
      <c r="I131" s="312"/>
      <c r="J131" s="269"/>
      <c r="K131" s="270"/>
      <c r="L131" s="270"/>
      <c r="M131" s="269"/>
      <c r="N131" s="193"/>
    </row>
    <row r="132" spans="1:14" ht="18" customHeight="1" x14ac:dyDescent="0.2">
      <c r="A132" s="337">
        <v>13</v>
      </c>
      <c r="B132" s="55"/>
      <c r="C132" s="340"/>
      <c r="D132" s="340"/>
      <c r="E132" s="341"/>
      <c r="F132" s="341"/>
      <c r="G132" s="342"/>
      <c r="H132" s="87"/>
      <c r="I132" s="312"/>
      <c r="J132" s="269"/>
      <c r="K132" s="270"/>
      <c r="L132" s="270"/>
      <c r="M132" s="269"/>
      <c r="N132" s="193"/>
    </row>
    <row r="133" spans="1:14" ht="18" customHeight="1" thickBot="1" x14ac:dyDescent="0.25">
      <c r="A133" s="247" t="s">
        <v>54</v>
      </c>
      <c r="B133" s="55"/>
      <c r="C133" s="260"/>
      <c r="D133" s="260"/>
      <c r="E133" s="258"/>
      <c r="F133" s="258"/>
      <c r="G133" s="259"/>
      <c r="H133" s="87"/>
      <c r="I133" s="230"/>
      <c r="J133" s="194"/>
      <c r="K133" s="193"/>
      <c r="L133" s="193"/>
      <c r="M133" s="107"/>
      <c r="N133" s="193"/>
    </row>
    <row r="134" spans="1:14" ht="15" customHeight="1" thickBot="1" x14ac:dyDescent="0.25">
      <c r="A134" s="623" t="s">
        <v>7</v>
      </c>
      <c r="B134" s="621">
        <f>SUM(B136:B142)</f>
        <v>4</v>
      </c>
      <c r="C134" s="621" t="s">
        <v>39</v>
      </c>
      <c r="D134" s="621"/>
      <c r="E134" s="621"/>
      <c r="F134" s="621"/>
      <c r="G134" s="621" t="s">
        <v>116</v>
      </c>
      <c r="H134" s="631"/>
      <c r="I134" s="710" t="s">
        <v>21</v>
      </c>
      <c r="J134" s="712" t="s">
        <v>22</v>
      </c>
      <c r="K134" s="712"/>
      <c r="L134" s="712"/>
      <c r="M134" s="712"/>
      <c r="N134" s="713"/>
    </row>
    <row r="135" spans="1:14" ht="21" customHeight="1" x14ac:dyDescent="0.2">
      <c r="A135" s="624"/>
      <c r="B135" s="622"/>
      <c r="C135" s="622"/>
      <c r="D135" s="622"/>
      <c r="E135" s="622"/>
      <c r="F135" s="622"/>
      <c r="G135" s="622"/>
      <c r="H135" s="632"/>
      <c r="I135" s="711"/>
      <c r="J135" s="214" t="s">
        <v>68</v>
      </c>
      <c r="K135" s="207" t="s">
        <v>70</v>
      </c>
      <c r="L135" s="208" t="s">
        <v>69</v>
      </c>
      <c r="M135" s="209" t="s">
        <v>71</v>
      </c>
      <c r="N135" s="209" t="s">
        <v>77</v>
      </c>
    </row>
    <row r="136" spans="1:14" ht="18" customHeight="1" x14ac:dyDescent="0.2">
      <c r="A136" s="306">
        <v>1</v>
      </c>
      <c r="B136" s="57">
        <v>1</v>
      </c>
      <c r="C136" s="331" t="s">
        <v>161</v>
      </c>
      <c r="D136" s="333" t="s">
        <v>94</v>
      </c>
      <c r="E136" s="322">
        <v>7</v>
      </c>
      <c r="F136" s="322" t="s">
        <v>157</v>
      </c>
      <c r="G136" s="335">
        <v>2007</v>
      </c>
      <c r="H136" s="87" t="s">
        <v>159</v>
      </c>
      <c r="I136" s="310">
        <v>2</v>
      </c>
      <c r="J136" s="346">
        <v>1</v>
      </c>
      <c r="K136" s="330">
        <v>2</v>
      </c>
      <c r="L136" s="330">
        <v>3</v>
      </c>
      <c r="M136" s="330">
        <v>4</v>
      </c>
      <c r="N136" s="107"/>
    </row>
    <row r="137" spans="1:14" ht="18" customHeight="1" x14ac:dyDescent="0.2">
      <c r="A137" s="306">
        <v>2</v>
      </c>
      <c r="B137" s="57">
        <v>1</v>
      </c>
      <c r="C137" s="395" t="s">
        <v>308</v>
      </c>
      <c r="D137" s="395" t="s">
        <v>309</v>
      </c>
      <c r="E137" s="408">
        <v>7</v>
      </c>
      <c r="F137" s="416" t="s">
        <v>297</v>
      </c>
      <c r="G137" s="408">
        <v>2006</v>
      </c>
      <c r="H137" s="87" t="s">
        <v>104</v>
      </c>
      <c r="I137" s="310">
        <v>2</v>
      </c>
      <c r="J137" s="346">
        <v>1</v>
      </c>
      <c r="K137" s="330">
        <v>2</v>
      </c>
      <c r="L137" s="330">
        <v>3</v>
      </c>
      <c r="M137" s="330">
        <v>4</v>
      </c>
      <c r="N137" s="108"/>
    </row>
    <row r="138" spans="1:14" ht="18" customHeight="1" x14ac:dyDescent="0.2">
      <c r="A138" s="306">
        <v>3</v>
      </c>
      <c r="B138" s="57">
        <v>1</v>
      </c>
      <c r="C138" s="395" t="s">
        <v>310</v>
      </c>
      <c r="D138" s="395" t="s">
        <v>311</v>
      </c>
      <c r="E138" s="408">
        <v>7</v>
      </c>
      <c r="F138" s="416" t="s">
        <v>297</v>
      </c>
      <c r="G138" s="408">
        <v>2003</v>
      </c>
      <c r="H138" s="87" t="s">
        <v>104</v>
      </c>
      <c r="I138" s="310">
        <v>2</v>
      </c>
      <c r="J138" s="346">
        <v>1</v>
      </c>
      <c r="K138" s="330">
        <v>2</v>
      </c>
      <c r="L138" s="330">
        <v>3</v>
      </c>
      <c r="M138" s="330">
        <v>4</v>
      </c>
      <c r="N138" s="108"/>
    </row>
    <row r="139" spans="1:14" ht="18" customHeight="1" x14ac:dyDescent="0.2">
      <c r="A139" s="306">
        <v>4</v>
      </c>
      <c r="B139" s="57">
        <v>1</v>
      </c>
      <c r="C139" s="445" t="s">
        <v>347</v>
      </c>
      <c r="D139" s="445" t="s">
        <v>213</v>
      </c>
      <c r="E139" s="443" t="s">
        <v>348</v>
      </c>
      <c r="F139" s="443" t="s">
        <v>340</v>
      </c>
      <c r="G139" s="444">
        <v>2005</v>
      </c>
      <c r="H139" s="87" t="s">
        <v>335</v>
      </c>
      <c r="I139" s="310">
        <v>2</v>
      </c>
      <c r="J139" s="346">
        <v>1</v>
      </c>
      <c r="K139" s="330">
        <v>2</v>
      </c>
      <c r="L139" s="330">
        <v>3</v>
      </c>
      <c r="M139" s="330">
        <v>4</v>
      </c>
      <c r="N139" s="108"/>
    </row>
    <row r="140" spans="1:14" ht="18" customHeight="1" x14ac:dyDescent="0.2">
      <c r="A140" s="306">
        <v>5</v>
      </c>
      <c r="B140" s="57"/>
      <c r="C140" s="332"/>
      <c r="D140" s="334"/>
      <c r="E140" s="322"/>
      <c r="F140" s="322"/>
      <c r="G140" s="336"/>
      <c r="H140" s="87"/>
      <c r="I140" s="310"/>
      <c r="J140" s="328"/>
      <c r="K140" s="330"/>
      <c r="L140" s="330"/>
      <c r="M140" s="330"/>
      <c r="N140" s="108"/>
    </row>
    <row r="141" spans="1:14" ht="18" customHeight="1" x14ac:dyDescent="0.2">
      <c r="A141" s="306">
        <v>6</v>
      </c>
      <c r="B141" s="57"/>
      <c r="C141" s="331"/>
      <c r="D141" s="333"/>
      <c r="E141" s="322"/>
      <c r="F141" s="322"/>
      <c r="G141" s="335"/>
      <c r="H141" s="87"/>
      <c r="I141" s="310"/>
      <c r="J141" s="328"/>
      <c r="K141" s="330"/>
      <c r="L141" s="330"/>
      <c r="M141" s="330"/>
      <c r="N141" s="108"/>
    </row>
    <row r="142" spans="1:14" ht="18" customHeight="1" thickBot="1" x14ac:dyDescent="0.25">
      <c r="A142" s="113" t="s">
        <v>54</v>
      </c>
      <c r="B142" s="57"/>
      <c r="C142" s="260"/>
      <c r="D142" s="260"/>
      <c r="E142" s="258"/>
      <c r="F142" s="258"/>
      <c r="G142" s="259"/>
      <c r="H142" s="225"/>
      <c r="I142" s="193"/>
      <c r="J142" s="194"/>
      <c r="K142" s="107"/>
      <c r="L142" s="193"/>
      <c r="M142" s="193"/>
      <c r="N142" s="108"/>
    </row>
    <row r="143" spans="1:14" ht="15" customHeight="1" thickBot="1" x14ac:dyDescent="0.25">
      <c r="A143" s="623" t="s">
        <v>7</v>
      </c>
      <c r="B143" s="621">
        <f>SUM(B145:B158)</f>
        <v>11</v>
      </c>
      <c r="C143" s="621" t="s">
        <v>40</v>
      </c>
      <c r="D143" s="621"/>
      <c r="E143" s="621"/>
      <c r="F143" s="621"/>
      <c r="G143" s="621" t="s">
        <v>93</v>
      </c>
      <c r="H143" s="631"/>
      <c r="I143" s="710" t="s">
        <v>21</v>
      </c>
      <c r="J143" s="712" t="s">
        <v>22</v>
      </c>
      <c r="K143" s="712"/>
      <c r="L143" s="712"/>
      <c r="M143" s="712"/>
      <c r="N143" s="713"/>
    </row>
    <row r="144" spans="1:14" ht="21" customHeight="1" x14ac:dyDescent="0.2">
      <c r="A144" s="624"/>
      <c r="B144" s="622"/>
      <c r="C144" s="622"/>
      <c r="D144" s="622"/>
      <c r="E144" s="622"/>
      <c r="F144" s="622"/>
      <c r="G144" s="622"/>
      <c r="H144" s="632"/>
      <c r="I144" s="711"/>
      <c r="J144" s="214" t="s">
        <v>68</v>
      </c>
      <c r="K144" s="207" t="s">
        <v>70</v>
      </c>
      <c r="L144" s="208" t="s">
        <v>69</v>
      </c>
      <c r="M144" s="209" t="s">
        <v>71</v>
      </c>
      <c r="N144" s="209" t="s">
        <v>77</v>
      </c>
    </row>
    <row r="145" spans="1:14" ht="18" customHeight="1" x14ac:dyDescent="0.2">
      <c r="A145" s="306">
        <v>1</v>
      </c>
      <c r="B145" s="57">
        <v>1</v>
      </c>
      <c r="C145" s="321" t="s">
        <v>145</v>
      </c>
      <c r="D145" s="321" t="s">
        <v>146</v>
      </c>
      <c r="E145" s="322" t="s">
        <v>147</v>
      </c>
      <c r="F145" s="322" t="s">
        <v>135</v>
      </c>
      <c r="G145" s="323">
        <v>2008</v>
      </c>
      <c r="H145" s="87" t="s">
        <v>125</v>
      </c>
      <c r="I145" s="310">
        <v>3</v>
      </c>
      <c r="J145" s="346">
        <v>1</v>
      </c>
      <c r="K145" s="330">
        <v>2</v>
      </c>
      <c r="L145" s="330">
        <v>3</v>
      </c>
      <c r="M145" s="330">
        <v>4</v>
      </c>
      <c r="N145" s="107"/>
    </row>
    <row r="146" spans="1:14" ht="18" customHeight="1" x14ac:dyDescent="0.2">
      <c r="A146" s="306">
        <v>2</v>
      </c>
      <c r="B146" s="57">
        <v>1</v>
      </c>
      <c r="C146" s="321" t="s">
        <v>148</v>
      </c>
      <c r="D146" s="321" t="s">
        <v>108</v>
      </c>
      <c r="E146" s="322" t="s">
        <v>147</v>
      </c>
      <c r="F146" s="322" t="s">
        <v>135</v>
      </c>
      <c r="G146" s="323">
        <v>2009</v>
      </c>
      <c r="H146" s="87" t="s">
        <v>125</v>
      </c>
      <c r="I146" s="310">
        <v>3</v>
      </c>
      <c r="J146" s="346">
        <v>1</v>
      </c>
      <c r="K146" s="330">
        <v>2</v>
      </c>
      <c r="L146" s="330">
        <v>3</v>
      </c>
      <c r="M146" s="330">
        <v>4</v>
      </c>
      <c r="N146" s="108"/>
    </row>
    <row r="147" spans="1:14" ht="18" customHeight="1" x14ac:dyDescent="0.2">
      <c r="A147" s="306">
        <v>3</v>
      </c>
      <c r="B147" s="251">
        <v>1</v>
      </c>
      <c r="C147" s="321" t="s">
        <v>149</v>
      </c>
      <c r="D147" s="321" t="s">
        <v>150</v>
      </c>
      <c r="E147" s="322" t="s">
        <v>147</v>
      </c>
      <c r="F147" s="322" t="s">
        <v>135</v>
      </c>
      <c r="G147" s="323">
        <v>2009</v>
      </c>
      <c r="H147" s="87" t="s">
        <v>125</v>
      </c>
      <c r="I147" s="310">
        <v>3</v>
      </c>
      <c r="J147" s="346">
        <v>1</v>
      </c>
      <c r="K147" s="330">
        <v>2</v>
      </c>
      <c r="L147" s="330">
        <v>3</v>
      </c>
      <c r="M147" s="330">
        <v>4</v>
      </c>
      <c r="N147" s="122"/>
    </row>
    <row r="148" spans="1:14" ht="18" customHeight="1" x14ac:dyDescent="0.2">
      <c r="A148" s="306">
        <v>4</v>
      </c>
      <c r="B148" s="57">
        <v>1</v>
      </c>
      <c r="C148" s="321" t="s">
        <v>246</v>
      </c>
      <c r="D148" s="321" t="s">
        <v>252</v>
      </c>
      <c r="E148" s="322" t="s">
        <v>147</v>
      </c>
      <c r="F148" s="394" t="s">
        <v>248</v>
      </c>
      <c r="G148" s="323">
        <v>2010</v>
      </c>
      <c r="H148" s="87" t="s">
        <v>101</v>
      </c>
      <c r="I148" s="310">
        <v>3</v>
      </c>
      <c r="J148" s="346">
        <v>1</v>
      </c>
      <c r="K148" s="330">
        <v>2</v>
      </c>
      <c r="L148" s="330">
        <v>3</v>
      </c>
      <c r="M148" s="330">
        <v>4</v>
      </c>
      <c r="N148" s="108"/>
    </row>
    <row r="149" spans="1:14" ht="18" customHeight="1" x14ac:dyDescent="0.2">
      <c r="A149" s="306">
        <v>5</v>
      </c>
      <c r="B149" s="57">
        <v>1</v>
      </c>
      <c r="C149" s="321" t="s">
        <v>243</v>
      </c>
      <c r="D149" s="321" t="s">
        <v>94</v>
      </c>
      <c r="E149" s="322" t="s">
        <v>147</v>
      </c>
      <c r="F149" s="394" t="s">
        <v>248</v>
      </c>
      <c r="G149" s="323">
        <v>2010</v>
      </c>
      <c r="H149" s="87" t="s">
        <v>101</v>
      </c>
      <c r="I149" s="310">
        <v>3</v>
      </c>
      <c r="J149" s="346">
        <v>1</v>
      </c>
      <c r="K149" s="330">
        <v>2</v>
      </c>
      <c r="L149" s="330">
        <v>3</v>
      </c>
      <c r="M149" s="330">
        <v>4</v>
      </c>
      <c r="N149" s="108"/>
    </row>
    <row r="150" spans="1:14" ht="18" customHeight="1" x14ac:dyDescent="0.2">
      <c r="A150" s="306">
        <v>6</v>
      </c>
      <c r="B150" s="251">
        <v>1</v>
      </c>
      <c r="C150" s="321" t="s">
        <v>253</v>
      </c>
      <c r="D150" s="321" t="s">
        <v>254</v>
      </c>
      <c r="E150" s="322" t="s">
        <v>147</v>
      </c>
      <c r="F150" s="394" t="s">
        <v>248</v>
      </c>
      <c r="G150" s="323">
        <v>2011</v>
      </c>
      <c r="H150" s="87" t="s">
        <v>101</v>
      </c>
      <c r="I150" s="310">
        <v>3</v>
      </c>
      <c r="J150" s="346">
        <v>1</v>
      </c>
      <c r="K150" s="330">
        <v>2</v>
      </c>
      <c r="L150" s="330">
        <v>3</v>
      </c>
      <c r="M150" s="330">
        <v>4</v>
      </c>
      <c r="N150" s="122"/>
    </row>
    <row r="151" spans="1:14" ht="18" customHeight="1" x14ac:dyDescent="0.2">
      <c r="A151" s="306">
        <v>7</v>
      </c>
      <c r="B151" s="57">
        <v>1</v>
      </c>
      <c r="C151" s="321" t="s">
        <v>246</v>
      </c>
      <c r="D151" s="321" t="s">
        <v>102</v>
      </c>
      <c r="E151" s="322" t="s">
        <v>147</v>
      </c>
      <c r="F151" s="394" t="s">
        <v>248</v>
      </c>
      <c r="G151" s="323">
        <v>2008</v>
      </c>
      <c r="H151" s="87" t="s">
        <v>101</v>
      </c>
      <c r="I151" s="310">
        <v>3</v>
      </c>
      <c r="J151" s="346">
        <v>1</v>
      </c>
      <c r="K151" s="330">
        <v>2</v>
      </c>
      <c r="L151" s="330">
        <v>3</v>
      </c>
      <c r="M151" s="330">
        <v>4</v>
      </c>
      <c r="N151" s="108"/>
    </row>
    <row r="152" spans="1:14" ht="18" customHeight="1" x14ac:dyDescent="0.2">
      <c r="A152" s="306">
        <v>8</v>
      </c>
      <c r="B152" s="57">
        <v>1</v>
      </c>
      <c r="C152" s="321" t="s">
        <v>255</v>
      </c>
      <c r="D152" s="321" t="s">
        <v>256</v>
      </c>
      <c r="E152" s="322" t="s">
        <v>147</v>
      </c>
      <c r="F152" s="394" t="s">
        <v>248</v>
      </c>
      <c r="G152" s="323">
        <v>2008</v>
      </c>
      <c r="H152" s="87" t="s">
        <v>101</v>
      </c>
      <c r="I152" s="310">
        <v>3</v>
      </c>
      <c r="J152" s="346">
        <v>1</v>
      </c>
      <c r="K152" s="330">
        <v>2</v>
      </c>
      <c r="L152" s="330">
        <v>3</v>
      </c>
      <c r="M152" s="330">
        <v>4</v>
      </c>
      <c r="N152" s="108"/>
    </row>
    <row r="153" spans="1:14" ht="18" customHeight="1" x14ac:dyDescent="0.2">
      <c r="A153" s="306">
        <v>9</v>
      </c>
      <c r="B153" s="57">
        <v>1</v>
      </c>
      <c r="C153" s="321" t="s">
        <v>257</v>
      </c>
      <c r="D153" s="321" t="s">
        <v>8</v>
      </c>
      <c r="E153" s="322" t="s">
        <v>147</v>
      </c>
      <c r="F153" s="394" t="s">
        <v>248</v>
      </c>
      <c r="G153" s="323">
        <v>2006</v>
      </c>
      <c r="H153" s="87" t="s">
        <v>101</v>
      </c>
      <c r="I153" s="310">
        <v>3</v>
      </c>
      <c r="J153" s="346">
        <v>1</v>
      </c>
      <c r="K153" s="330">
        <v>2</v>
      </c>
      <c r="L153" s="330">
        <v>3</v>
      </c>
      <c r="M153" s="330">
        <v>4</v>
      </c>
      <c r="N153" s="108"/>
    </row>
    <row r="154" spans="1:14" ht="18" customHeight="1" x14ac:dyDescent="0.2">
      <c r="A154" s="306">
        <v>10</v>
      </c>
      <c r="B154" s="57">
        <v>1</v>
      </c>
      <c r="C154" s="321" t="s">
        <v>258</v>
      </c>
      <c r="D154" s="321" t="s">
        <v>259</v>
      </c>
      <c r="E154" s="322" t="s">
        <v>147</v>
      </c>
      <c r="F154" s="394" t="s">
        <v>248</v>
      </c>
      <c r="G154" s="323">
        <v>2003</v>
      </c>
      <c r="H154" s="87" t="s">
        <v>101</v>
      </c>
      <c r="I154" s="310">
        <v>3</v>
      </c>
      <c r="J154" s="346">
        <v>1</v>
      </c>
      <c r="K154" s="330">
        <v>2</v>
      </c>
      <c r="L154" s="330">
        <v>3</v>
      </c>
      <c r="M154" s="330">
        <v>4</v>
      </c>
      <c r="N154" s="108"/>
    </row>
    <row r="155" spans="1:14" ht="18" customHeight="1" x14ac:dyDescent="0.2">
      <c r="A155" s="306">
        <v>11</v>
      </c>
      <c r="B155" s="57">
        <v>1</v>
      </c>
      <c r="C155" s="321" t="s">
        <v>260</v>
      </c>
      <c r="D155" s="321" t="s">
        <v>261</v>
      </c>
      <c r="E155" s="322" t="s">
        <v>147</v>
      </c>
      <c r="F155" s="394" t="s">
        <v>248</v>
      </c>
      <c r="G155" s="323">
        <v>2003</v>
      </c>
      <c r="H155" s="87" t="s">
        <v>101</v>
      </c>
      <c r="I155" s="310">
        <v>3</v>
      </c>
      <c r="J155" s="346">
        <v>1</v>
      </c>
      <c r="K155" s="330">
        <v>2</v>
      </c>
      <c r="L155" s="330">
        <v>3</v>
      </c>
      <c r="M155" s="330">
        <v>4</v>
      </c>
      <c r="N155" s="108"/>
    </row>
    <row r="156" spans="1:14" ht="18" customHeight="1" x14ac:dyDescent="0.2">
      <c r="A156" s="306">
        <v>12</v>
      </c>
      <c r="B156" s="57"/>
      <c r="C156" s="321"/>
      <c r="D156" s="321"/>
      <c r="E156" s="322"/>
      <c r="F156" s="322"/>
      <c r="G156" s="323"/>
      <c r="H156" s="87"/>
      <c r="I156" s="310"/>
      <c r="J156" s="329"/>
      <c r="K156" s="330"/>
      <c r="L156" s="328"/>
      <c r="M156" s="330"/>
      <c r="N156" s="108"/>
    </row>
    <row r="157" spans="1:14" ht="18" customHeight="1" x14ac:dyDescent="0.2">
      <c r="A157" s="306">
        <v>13</v>
      </c>
      <c r="B157" s="57"/>
      <c r="C157" s="321"/>
      <c r="D157" s="321"/>
      <c r="E157" s="322"/>
      <c r="F157" s="322"/>
      <c r="G157" s="323"/>
      <c r="H157" s="87"/>
      <c r="I157" s="310"/>
      <c r="J157" s="329"/>
      <c r="K157" s="330"/>
      <c r="L157" s="328"/>
      <c r="M157" s="330"/>
      <c r="N157" s="108"/>
    </row>
    <row r="158" spans="1:14" ht="18" customHeight="1" thickBot="1" x14ac:dyDescent="0.25">
      <c r="A158" s="113" t="s">
        <v>54</v>
      </c>
      <c r="B158" s="57"/>
      <c r="C158" s="260"/>
      <c r="D158" s="260"/>
      <c r="E158" s="260"/>
      <c r="F158" s="260"/>
      <c r="G158" s="260"/>
      <c r="H158" s="87"/>
      <c r="I158" s="193"/>
      <c r="J158" s="194"/>
      <c r="K158" s="194"/>
      <c r="L158" s="194"/>
      <c r="M158" s="107"/>
      <c r="N158" s="108"/>
    </row>
    <row r="159" spans="1:14" ht="15" customHeight="1" thickBot="1" x14ac:dyDescent="0.25">
      <c r="A159" s="623" t="s">
        <v>7</v>
      </c>
      <c r="B159" s="621">
        <f>SUM(B161:B162)</f>
        <v>0</v>
      </c>
      <c r="C159" s="621" t="s">
        <v>80</v>
      </c>
      <c r="D159" s="621"/>
      <c r="E159" s="621"/>
      <c r="F159" s="621"/>
      <c r="G159" s="621" t="s">
        <v>89</v>
      </c>
      <c r="H159" s="631"/>
      <c r="I159" s="710" t="s">
        <v>21</v>
      </c>
      <c r="J159" s="712" t="s">
        <v>22</v>
      </c>
      <c r="K159" s="712"/>
      <c r="L159" s="712"/>
      <c r="M159" s="712"/>
      <c r="N159" s="713"/>
    </row>
    <row r="160" spans="1:14" ht="21" customHeight="1" x14ac:dyDescent="0.2">
      <c r="A160" s="624"/>
      <c r="B160" s="622"/>
      <c r="C160" s="622"/>
      <c r="D160" s="622"/>
      <c r="E160" s="622"/>
      <c r="F160" s="622"/>
      <c r="G160" s="622"/>
      <c r="H160" s="632"/>
      <c r="I160" s="711"/>
      <c r="J160" s="214" t="s">
        <v>68</v>
      </c>
      <c r="K160" s="207" t="s">
        <v>70</v>
      </c>
      <c r="L160" s="208" t="s">
        <v>69</v>
      </c>
      <c r="M160" s="209" t="s">
        <v>71</v>
      </c>
      <c r="N160" s="209" t="s">
        <v>77</v>
      </c>
    </row>
    <row r="161" spans="1:14" ht="18" customHeight="1" x14ac:dyDescent="0.2">
      <c r="A161" s="227">
        <v>1</v>
      </c>
      <c r="B161" s="57"/>
      <c r="C161" s="321"/>
      <c r="D161" s="321"/>
      <c r="E161" s="322"/>
      <c r="F161" s="322"/>
      <c r="G161" s="323"/>
      <c r="H161" s="87"/>
      <c r="I161" s="310"/>
      <c r="J161" s="328"/>
      <c r="K161" s="330"/>
      <c r="L161" s="330"/>
      <c r="M161" s="330"/>
      <c r="N161" s="107"/>
    </row>
    <row r="162" spans="1:14" ht="18" customHeight="1" x14ac:dyDescent="0.2">
      <c r="A162" s="227">
        <v>2</v>
      </c>
      <c r="B162" s="57"/>
      <c r="C162" s="291"/>
      <c r="D162" s="291"/>
      <c r="E162" s="255"/>
      <c r="F162" s="258"/>
      <c r="G162" s="151"/>
      <c r="H162" s="225"/>
      <c r="I162" s="310"/>
      <c r="J162" s="269"/>
      <c r="K162" s="270"/>
      <c r="L162" s="270"/>
      <c r="M162" s="270"/>
      <c r="N162" s="107"/>
    </row>
    <row r="163" spans="1:14" ht="18" customHeight="1" thickBot="1" x14ac:dyDescent="0.25">
      <c r="A163" s="113" t="s">
        <v>54</v>
      </c>
      <c r="B163" s="57"/>
      <c r="C163" s="79"/>
      <c r="D163" s="79"/>
      <c r="E163" s="79"/>
      <c r="F163" s="79"/>
      <c r="G163" s="253"/>
      <c r="H163" s="87"/>
      <c r="I163" s="195"/>
      <c r="J163" s="193"/>
      <c r="K163" s="193"/>
      <c r="L163" s="193"/>
      <c r="M163" s="193"/>
      <c r="N163" s="108"/>
    </row>
    <row r="164" spans="1:14" ht="15" customHeight="1" thickBot="1" x14ac:dyDescent="0.25">
      <c r="A164" s="597" t="s">
        <v>7</v>
      </c>
      <c r="B164" s="617">
        <f>SUM(B166:B168)</f>
        <v>0</v>
      </c>
      <c r="C164" s="607">
        <f>'PŘIHLÁŠKY CELKEM'!AE6</f>
        <v>0</v>
      </c>
      <c r="D164" s="611"/>
      <c r="E164" s="611"/>
      <c r="F164" s="612"/>
      <c r="G164" s="607">
        <f>'PŘIHLÁŠKY CELKEM'!AE8</f>
        <v>0</v>
      </c>
      <c r="H164" s="608"/>
      <c r="I164" s="710" t="s">
        <v>21</v>
      </c>
      <c r="J164" s="716" t="s">
        <v>22</v>
      </c>
      <c r="K164" s="712"/>
      <c r="L164" s="712"/>
      <c r="M164" s="712"/>
      <c r="N164" s="713"/>
    </row>
    <row r="165" spans="1:14" ht="21" customHeight="1" x14ac:dyDescent="0.2">
      <c r="A165" s="598"/>
      <c r="B165" s="618"/>
      <c r="C165" s="609"/>
      <c r="D165" s="613"/>
      <c r="E165" s="613"/>
      <c r="F165" s="614"/>
      <c r="G165" s="609"/>
      <c r="H165" s="610"/>
      <c r="I165" s="711"/>
      <c r="J165" s="214" t="s">
        <v>68</v>
      </c>
      <c r="K165" s="207" t="s">
        <v>70</v>
      </c>
      <c r="L165" s="208" t="s">
        <v>69</v>
      </c>
      <c r="M165" s="209" t="s">
        <v>71</v>
      </c>
      <c r="N165" s="209" t="s">
        <v>77</v>
      </c>
    </row>
    <row r="166" spans="1:14" ht="18" customHeight="1" x14ac:dyDescent="0.2">
      <c r="A166" s="56">
        <v>1</v>
      </c>
      <c r="B166" s="57"/>
      <c r="C166" s="179"/>
      <c r="D166" s="179"/>
      <c r="E166" s="252"/>
      <c r="F166" s="180"/>
      <c r="G166" s="181"/>
      <c r="H166" s="225"/>
      <c r="I166" s="195"/>
      <c r="J166" s="107"/>
      <c r="K166" s="193"/>
      <c r="L166" s="193"/>
      <c r="M166" s="193"/>
      <c r="N166" s="107"/>
    </row>
    <row r="167" spans="1:14" ht="18" customHeight="1" x14ac:dyDescent="0.2">
      <c r="A167" s="227">
        <v>2</v>
      </c>
      <c r="B167" s="57"/>
      <c r="C167" s="79"/>
      <c r="D167" s="79"/>
      <c r="E167" s="79"/>
      <c r="F167" s="150"/>
      <c r="G167" s="181"/>
      <c r="H167" s="87"/>
      <c r="I167" s="195"/>
      <c r="J167" s="193"/>
      <c r="K167" s="107"/>
      <c r="L167" s="193"/>
      <c r="M167" s="193"/>
      <c r="N167" s="108"/>
    </row>
    <row r="168" spans="1:14" ht="18" customHeight="1" thickBot="1" x14ac:dyDescent="0.25">
      <c r="A168" s="113" t="s">
        <v>54</v>
      </c>
      <c r="B168" s="57"/>
      <c r="C168" s="79"/>
      <c r="D168" s="79"/>
      <c r="E168" s="79"/>
      <c r="F168" s="79"/>
      <c r="G168" s="253"/>
      <c r="H168" s="87"/>
      <c r="I168" s="195"/>
      <c r="J168" s="193"/>
      <c r="K168" s="193"/>
      <c r="L168" s="193"/>
      <c r="M168" s="193"/>
      <c r="N168" s="108"/>
    </row>
    <row r="169" spans="1:14" ht="15" customHeight="1" thickBot="1" x14ac:dyDescent="0.25">
      <c r="A169" s="619" t="s">
        <v>7</v>
      </c>
      <c r="B169" s="615">
        <f>SUM(B171:B173)</f>
        <v>0</v>
      </c>
      <c r="C169" s="599">
        <f>'PŘIHLÁŠKY CELKEM'!AG6</f>
        <v>0</v>
      </c>
      <c r="D169" s="603"/>
      <c r="E169" s="603"/>
      <c r="F169" s="604"/>
      <c r="G169" s="599">
        <f>'PŘIHLÁŠKY CELKEM'!AG8</f>
        <v>0</v>
      </c>
      <c r="H169" s="600"/>
      <c r="I169" s="705" t="s">
        <v>21</v>
      </c>
      <c r="J169" s="707" t="s">
        <v>22</v>
      </c>
      <c r="K169" s="708"/>
      <c r="L169" s="708"/>
      <c r="M169" s="708"/>
      <c r="N169" s="709"/>
    </row>
    <row r="170" spans="1:14" ht="21" customHeight="1" x14ac:dyDescent="0.2">
      <c r="A170" s="620"/>
      <c r="B170" s="616"/>
      <c r="C170" s="601"/>
      <c r="D170" s="605"/>
      <c r="E170" s="605"/>
      <c r="F170" s="606"/>
      <c r="G170" s="601"/>
      <c r="H170" s="602"/>
      <c r="I170" s="706"/>
      <c r="J170" s="210" t="s">
        <v>68</v>
      </c>
      <c r="K170" s="210" t="s">
        <v>70</v>
      </c>
      <c r="L170" s="211" t="s">
        <v>69</v>
      </c>
      <c r="M170" s="212" t="s">
        <v>71</v>
      </c>
      <c r="N170" s="212" t="s">
        <v>77</v>
      </c>
    </row>
    <row r="171" spans="1:14" ht="18" customHeight="1" x14ac:dyDescent="0.2">
      <c r="A171" s="59">
        <v>1</v>
      </c>
      <c r="B171" s="185"/>
      <c r="C171" s="147"/>
      <c r="D171" s="147"/>
      <c r="E171" s="148"/>
      <c r="F171" s="148"/>
      <c r="G171" s="149"/>
      <c r="H171" s="225"/>
      <c r="I171" s="195"/>
      <c r="J171" s="194"/>
      <c r="K171" s="194"/>
      <c r="L171" s="107"/>
      <c r="M171" s="193"/>
      <c r="N171" s="193"/>
    </row>
    <row r="172" spans="1:14" ht="18" customHeight="1" x14ac:dyDescent="0.2">
      <c r="A172" s="184">
        <v>2</v>
      </c>
      <c r="B172" s="185"/>
      <c r="C172" s="147"/>
      <c r="D172" s="147"/>
      <c r="E172" s="148"/>
      <c r="F172" s="148"/>
      <c r="G172" s="149"/>
      <c r="H172" s="87"/>
      <c r="I172" s="229"/>
      <c r="J172" s="194"/>
      <c r="K172" s="194"/>
      <c r="L172" s="107"/>
      <c r="M172" s="193"/>
      <c r="N172" s="193"/>
    </row>
    <row r="173" spans="1:14" ht="18" customHeight="1" thickBot="1" x14ac:dyDescent="0.25">
      <c r="A173" s="58" t="s">
        <v>54</v>
      </c>
      <c r="B173" s="185"/>
      <c r="C173" s="147"/>
      <c r="D173" s="147"/>
      <c r="E173" s="148"/>
      <c r="F173" s="148"/>
      <c r="G173" s="149"/>
      <c r="H173" s="87"/>
      <c r="I173" s="229"/>
      <c r="J173" s="194"/>
      <c r="K173" s="194"/>
      <c r="L173" s="107"/>
      <c r="M173" s="193"/>
      <c r="N173" s="193"/>
    </row>
  </sheetData>
  <autoFilter ref="C3:H173" xr:uid="{0355B828-6C88-44AD-8CB3-EC65F0470FF8}"/>
  <sortState xmlns:xlrd2="http://schemas.microsoft.com/office/spreadsheetml/2017/richdata2" ref="C158:H163">
    <sortCondition ref="C158:C163"/>
  </sortState>
  <mergeCells count="75">
    <mergeCell ref="I169:I170"/>
    <mergeCell ref="J169:N169"/>
    <mergeCell ref="I134:I135"/>
    <mergeCell ref="J134:N134"/>
    <mergeCell ref="I118:I119"/>
    <mergeCell ref="I143:I144"/>
    <mergeCell ref="J143:N143"/>
    <mergeCell ref="I159:I160"/>
    <mergeCell ref="J159:N159"/>
    <mergeCell ref="I164:I165"/>
    <mergeCell ref="J164:N164"/>
    <mergeCell ref="J118:N118"/>
    <mergeCell ref="B1:H1"/>
    <mergeCell ref="D3:D4"/>
    <mergeCell ref="C3:C4"/>
    <mergeCell ref="G3:G4"/>
    <mergeCell ref="F3:F4"/>
    <mergeCell ref="E3:E4"/>
    <mergeCell ref="H3:H4"/>
    <mergeCell ref="A3:A4"/>
    <mergeCell ref="A5:A6"/>
    <mergeCell ref="A143:A144"/>
    <mergeCell ref="A20:A21"/>
    <mergeCell ref="A40:A41"/>
    <mergeCell ref="A61:A62"/>
    <mergeCell ref="A86:A87"/>
    <mergeCell ref="A118:A119"/>
    <mergeCell ref="A134:A135"/>
    <mergeCell ref="C5:F6"/>
    <mergeCell ref="C20:F21"/>
    <mergeCell ref="G5:H6"/>
    <mergeCell ref="J20:N20"/>
    <mergeCell ref="B118:B119"/>
    <mergeCell ref="B86:B87"/>
    <mergeCell ref="B5:B6"/>
    <mergeCell ref="B20:B21"/>
    <mergeCell ref="B40:B41"/>
    <mergeCell ref="B61:B62"/>
    <mergeCell ref="G40:H41"/>
    <mergeCell ref="G20:H21"/>
    <mergeCell ref="C40:F41"/>
    <mergeCell ref="C118:F119"/>
    <mergeCell ref="G61:H62"/>
    <mergeCell ref="G118:H119"/>
    <mergeCell ref="J40:N40"/>
    <mergeCell ref="I40:I41"/>
    <mergeCell ref="I61:I62"/>
    <mergeCell ref="I86:I87"/>
    <mergeCell ref="I3:N4"/>
    <mergeCell ref="I5:I6"/>
    <mergeCell ref="J5:N5"/>
    <mergeCell ref="I20:I21"/>
    <mergeCell ref="B159:B160"/>
    <mergeCell ref="B143:B144"/>
    <mergeCell ref="A159:A160"/>
    <mergeCell ref="J61:N61"/>
    <mergeCell ref="J86:N86"/>
    <mergeCell ref="B134:B135"/>
    <mergeCell ref="C134:F135"/>
    <mergeCell ref="G134:H135"/>
    <mergeCell ref="G143:H144"/>
    <mergeCell ref="G159:H160"/>
    <mergeCell ref="C159:F160"/>
    <mergeCell ref="C143:F144"/>
    <mergeCell ref="G86:H87"/>
    <mergeCell ref="C86:F87"/>
    <mergeCell ref="C61:F62"/>
    <mergeCell ref="A164:A165"/>
    <mergeCell ref="G169:H170"/>
    <mergeCell ref="C169:F170"/>
    <mergeCell ref="G164:H165"/>
    <mergeCell ref="C164:F165"/>
    <mergeCell ref="B169:B170"/>
    <mergeCell ref="B164:B165"/>
    <mergeCell ref="A169:A170"/>
  </mergeCells>
  <phoneticPr fontId="5" type="noConversion"/>
  <dataValidations count="2">
    <dataValidation type="list" allowBlank="1" showErrorMessage="1" sqref="E54 E137:E138 E127:E130 E78 E7:E9 E99:E105 E108:E112" xr:uid="{456CBB7F-FFE5-4457-B3A8-107F9EAA7624}">
      <formula1>$V$8:$AE$8</formula1>
      <formula2>0</formula2>
    </dataValidation>
    <dataValidation type="list" allowBlank="1" showErrorMessage="1" sqref="G137:G138 G7:G9 G108:G112 G99:G105 G54 G78 G127:G130" xr:uid="{23030A78-D760-4C08-9F0D-29C44E0BFADD}">
      <formula1>$AK$9:$AK$48</formula1>
      <formula2>0</formula2>
    </dataValidation>
  </dataValidations>
  <hyperlinks>
    <hyperlink ref="D182" r:id="rId1" display="jatlustoch@seznam.cz" xr:uid="{00000000-0004-0000-0100-000000000000}"/>
    <hyperlink ref="D179" r:id="rId2" display="jatlustoch@seznam.cz" xr:uid="{00000000-0004-0000-0100-000001000000}"/>
    <hyperlink ref="D169" r:id="rId3" display="jatlustoch@seznam.cz" xr:uid="{00000000-0004-0000-0100-000002000000}"/>
    <hyperlink ref="D170" r:id="rId4" display="jatlustoch@seznam.cz" xr:uid="{00000000-0004-0000-0100-000003000000}"/>
  </hyperlinks>
  <pageMargins left="0.15" right="0.2" top="0.14000000000000001" bottom="0.16" header="0.13" footer="0.12"/>
  <pageSetup paperSize="9" scale="27" orientation="portrait" horizontalDpi="1200" verticalDpi="300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E47"/>
  <sheetViews>
    <sheetView tabSelected="1" workbookViewId="0">
      <selection activeCell="Q23" sqref="Q23"/>
    </sheetView>
  </sheetViews>
  <sheetFormatPr defaultRowHeight="12.75" x14ac:dyDescent="0.2"/>
  <cols>
    <col min="1" max="1" width="3.42578125" style="86" customWidth="1"/>
    <col min="2" max="2" width="10.7109375" style="86" customWidth="1"/>
    <col min="3" max="4" width="4.85546875" customWidth="1"/>
    <col min="5" max="26" width="5.7109375" customWidth="1"/>
    <col min="27" max="27" width="0.85546875" customWidth="1"/>
    <col min="28" max="28" width="7.5703125" style="232" customWidth="1"/>
    <col min="29" max="29" width="9.7109375" style="232" customWidth="1"/>
    <col min="30" max="30" width="8.7109375" style="232" customWidth="1"/>
    <col min="31" max="31" width="4" style="232" customWidth="1"/>
  </cols>
  <sheetData>
    <row r="1" spans="1:31" ht="21" customHeight="1" x14ac:dyDescent="0.2">
      <c r="A1" s="577" t="s">
        <v>56</v>
      </c>
      <c r="B1" s="577"/>
      <c r="E1" s="508" t="s">
        <v>45</v>
      </c>
      <c r="F1" s="508"/>
      <c r="G1" s="582" t="s">
        <v>46</v>
      </c>
      <c r="H1" s="582"/>
      <c r="I1" s="508" t="s">
        <v>45</v>
      </c>
      <c r="J1" s="508"/>
      <c r="K1" s="582" t="s">
        <v>46</v>
      </c>
      <c r="L1" s="582"/>
      <c r="M1" s="582" t="s">
        <v>46</v>
      </c>
      <c r="N1" s="582"/>
      <c r="O1" s="582" t="s">
        <v>46</v>
      </c>
      <c r="P1" s="582"/>
      <c r="Q1" s="582" t="s">
        <v>46</v>
      </c>
      <c r="R1" s="582"/>
      <c r="S1" s="582" t="s">
        <v>46</v>
      </c>
      <c r="T1" s="582"/>
      <c r="U1" s="582" t="s">
        <v>46</v>
      </c>
      <c r="V1" s="582"/>
      <c r="W1" s="582" t="s">
        <v>46</v>
      </c>
      <c r="X1" s="582"/>
      <c r="Y1" s="582" t="s">
        <v>46</v>
      </c>
      <c r="Z1" s="582"/>
      <c r="AA1" s="117"/>
      <c r="AB1" s="283"/>
      <c r="AC1" s="283"/>
      <c r="AD1" s="283"/>
      <c r="AE1" s="283"/>
    </row>
    <row r="2" spans="1:31" ht="5.25" customHeight="1" thickBot="1" x14ac:dyDescent="0.25">
      <c r="A2" s="105"/>
      <c r="B2" s="105"/>
      <c r="C2" s="105"/>
      <c r="D2" s="105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48"/>
      <c r="R2" s="48"/>
      <c r="S2" s="48"/>
      <c r="T2" s="48"/>
      <c r="U2" s="48"/>
      <c r="V2" s="48"/>
      <c r="W2" s="48"/>
      <c r="X2" s="48"/>
      <c r="Y2" s="53"/>
      <c r="Z2" s="53"/>
      <c r="AB2" s="283"/>
      <c r="AC2" s="283"/>
      <c r="AD2" s="283"/>
      <c r="AE2" s="283"/>
    </row>
    <row r="3" spans="1:31" ht="16.5" customHeight="1" x14ac:dyDescent="0.2">
      <c r="A3" s="738" t="s">
        <v>65</v>
      </c>
      <c r="B3" s="739"/>
      <c r="C3" s="168"/>
      <c r="D3" s="23"/>
      <c r="E3" s="730" t="str">
        <f>'PŘIHLÁŠKY CELKEM'!M6</f>
        <v>1. KATEGORIE</v>
      </c>
      <c r="F3" s="731"/>
      <c r="G3" s="726" t="str">
        <f>'PŘIHLÁŠKY CELKEM'!O6</f>
        <v>2. KATEGORIE</v>
      </c>
      <c r="H3" s="727"/>
      <c r="I3" s="728" t="str">
        <f>'PŘIHLÁŠKY CELKEM'!Q6</f>
        <v>3. KATEGORIE</v>
      </c>
      <c r="J3" s="729"/>
      <c r="K3" s="730" t="str">
        <f>'PŘIHLÁŠKY CELKEM'!S6</f>
        <v>4. KATEGORIE</v>
      </c>
      <c r="L3" s="731"/>
      <c r="M3" s="726" t="str">
        <f>'PŘIHLÁŠKY CELKEM'!U6</f>
        <v>5. KATEGORIE</v>
      </c>
      <c r="N3" s="727"/>
      <c r="O3" s="726" t="str">
        <f>'PŘIHLÁŠKY CELKEM'!W6</f>
        <v>6. KATEGORIE</v>
      </c>
      <c r="P3" s="727"/>
      <c r="Q3" s="724" t="str">
        <f>'PŘIHLÁŠKY CELKEM'!Y6</f>
        <v>7. KATEGORIE</v>
      </c>
      <c r="R3" s="725"/>
      <c r="S3" s="724" t="str">
        <f>'PŘIHLÁŠKY CELKEM'!AA6</f>
        <v>8. KATEGORIE</v>
      </c>
      <c r="T3" s="725"/>
      <c r="U3" s="724" t="str">
        <f>'PŘIHLÁŠKY CELKEM'!AC6</f>
        <v>9. KATEGORIE</v>
      </c>
      <c r="V3" s="725"/>
      <c r="W3" s="724">
        <f>'PŘIHLÁŠKY CELKEM'!AE6</f>
        <v>0</v>
      </c>
      <c r="X3" s="725"/>
      <c r="Y3" s="724">
        <f>'PŘIHLÁŠKY CELKEM'!AG6</f>
        <v>0</v>
      </c>
      <c r="Z3" s="725"/>
      <c r="AB3" s="283"/>
      <c r="AC3" s="283"/>
      <c r="AD3" s="283"/>
      <c r="AE3" s="283"/>
    </row>
    <row r="4" spans="1:31" ht="17.25" customHeight="1" x14ac:dyDescent="0.2">
      <c r="A4" s="740"/>
      <c r="B4" s="741"/>
      <c r="C4" s="736" t="s">
        <v>15</v>
      </c>
      <c r="D4" s="754" t="s">
        <v>15</v>
      </c>
      <c r="E4" s="732">
        <f>'PŘIHLÁŠKY CELKEM'!M7</f>
        <v>0</v>
      </c>
      <c r="F4" s="733"/>
      <c r="G4" s="722">
        <f>'PŘIHLÁŠKY CELKEM'!O7</f>
        <v>0</v>
      </c>
      <c r="H4" s="723"/>
      <c r="I4" s="720">
        <f>'PŘIHLÁŠKY CELKEM'!Q7</f>
        <v>0</v>
      </c>
      <c r="J4" s="721"/>
      <c r="K4" s="732">
        <f>'PŘIHLÁŠKY CELKEM'!S7</f>
        <v>0</v>
      </c>
      <c r="L4" s="733"/>
      <c r="M4" s="722">
        <f>'PŘIHLÁŠKY CELKEM'!U7</f>
        <v>0</v>
      </c>
      <c r="N4" s="723"/>
      <c r="O4" s="722">
        <f>'PŘIHLÁŠKY CELKEM'!W7</f>
        <v>0</v>
      </c>
      <c r="P4" s="723"/>
      <c r="Q4" s="744">
        <f>'PŘIHLÁŠKY CELKEM'!Y7</f>
        <v>0</v>
      </c>
      <c r="R4" s="745"/>
      <c r="S4" s="744">
        <f>'PŘIHLÁŠKY CELKEM'!AA7</f>
        <v>0</v>
      </c>
      <c r="T4" s="745"/>
      <c r="U4" s="744">
        <f>'PŘIHLÁŠKY CELKEM'!AC7</f>
        <v>0</v>
      </c>
      <c r="V4" s="745"/>
      <c r="W4" s="744">
        <f>'PŘIHLÁŠKY CELKEM'!AE7</f>
        <v>0</v>
      </c>
      <c r="X4" s="745"/>
      <c r="Y4" s="744">
        <f>'PŘIHLÁŠKY CELKEM'!AG7</f>
        <v>0</v>
      </c>
      <c r="Z4" s="745"/>
      <c r="AB4" s="283"/>
      <c r="AC4" s="283"/>
      <c r="AD4" s="283"/>
      <c r="AE4" s="283"/>
    </row>
    <row r="5" spans="1:31" ht="17.25" customHeight="1" x14ac:dyDescent="0.2">
      <c r="A5" s="740"/>
      <c r="B5" s="741"/>
      <c r="C5" s="736"/>
      <c r="D5" s="754"/>
      <c r="E5" s="732">
        <v>2015</v>
      </c>
      <c r="F5" s="733"/>
      <c r="G5" s="585">
        <v>2014</v>
      </c>
      <c r="H5" s="586"/>
      <c r="I5" s="516">
        <v>2013</v>
      </c>
      <c r="J5" s="517"/>
      <c r="K5" s="732">
        <v>2012</v>
      </c>
      <c r="L5" s="733"/>
      <c r="M5" s="722" t="s">
        <v>221</v>
      </c>
      <c r="N5" s="723"/>
      <c r="O5" s="722" t="s">
        <v>115</v>
      </c>
      <c r="P5" s="723"/>
      <c r="Q5" s="744" t="s">
        <v>222</v>
      </c>
      <c r="R5" s="745"/>
      <c r="S5" s="744" t="s">
        <v>93</v>
      </c>
      <c r="T5" s="745"/>
      <c r="U5" s="744"/>
      <c r="V5" s="745"/>
      <c r="W5" s="744">
        <f>'PŘIHLÁŠKY CELKEM'!AE8</f>
        <v>0</v>
      </c>
      <c r="X5" s="745"/>
      <c r="Y5" s="744">
        <f>'PŘIHLÁŠKY CELKEM'!AG8</f>
        <v>0</v>
      </c>
      <c r="Z5" s="745"/>
      <c r="AB5" s="283"/>
      <c r="AC5" s="283"/>
      <c r="AD5" s="283"/>
      <c r="AE5" s="283"/>
    </row>
    <row r="6" spans="1:31" ht="17.25" customHeight="1" thickBot="1" x14ac:dyDescent="0.25">
      <c r="A6" s="742"/>
      <c r="B6" s="743"/>
      <c r="C6" s="737"/>
      <c r="D6" s="755"/>
      <c r="E6" s="118" t="s">
        <v>26</v>
      </c>
      <c r="F6" s="119" t="s">
        <v>27</v>
      </c>
      <c r="G6" s="103" t="s">
        <v>28</v>
      </c>
      <c r="H6" s="10" t="s">
        <v>27</v>
      </c>
      <c r="I6" s="11" t="s">
        <v>28</v>
      </c>
      <c r="J6" s="12" t="s">
        <v>27</v>
      </c>
      <c r="K6" s="120" t="s">
        <v>28</v>
      </c>
      <c r="L6" s="121" t="s">
        <v>27</v>
      </c>
      <c r="M6" s="9" t="s">
        <v>28</v>
      </c>
      <c r="N6" s="10" t="s">
        <v>27</v>
      </c>
      <c r="O6" s="9" t="s">
        <v>28</v>
      </c>
      <c r="P6" s="10" t="s">
        <v>27</v>
      </c>
      <c r="Q6" s="31" t="s">
        <v>28</v>
      </c>
      <c r="R6" s="32" t="s">
        <v>27</v>
      </c>
      <c r="S6" s="31" t="s">
        <v>28</v>
      </c>
      <c r="T6" s="32" t="s">
        <v>27</v>
      </c>
      <c r="U6" s="31" t="s">
        <v>28</v>
      </c>
      <c r="V6" s="32" t="s">
        <v>27</v>
      </c>
      <c r="W6" s="31" t="s">
        <v>28</v>
      </c>
      <c r="X6" s="32" t="s">
        <v>27</v>
      </c>
      <c r="Y6" s="31" t="s">
        <v>28</v>
      </c>
      <c r="Z6" s="32" t="s">
        <v>27</v>
      </c>
      <c r="AB6" s="283"/>
      <c r="AC6" s="283"/>
      <c r="AD6" s="283"/>
      <c r="AE6" s="283"/>
    </row>
    <row r="7" spans="1:31" ht="24" thickBot="1" x14ac:dyDescent="0.25">
      <c r="A7" s="734"/>
      <c r="B7" s="735"/>
      <c r="C7" s="85">
        <f>SUM(E7++G7+I7+K7+M7+O7+Q7+Y7)</f>
        <v>0</v>
      </c>
      <c r="D7" s="167">
        <f>SUM(F7++H7+J7+L7+N7+P7+R7+T7+V7)</f>
        <v>114</v>
      </c>
      <c r="E7" s="236">
        <f>'PŘIHLÁŠKY CELKEM'!M11</f>
        <v>0</v>
      </c>
      <c r="F7" s="237">
        <f>'PŘIHLÁŠKY CELKEM'!N11</f>
        <v>10</v>
      </c>
      <c r="G7" s="236">
        <f>'PŘIHLÁŠKY CELKEM'!O11</f>
        <v>0</v>
      </c>
      <c r="H7" s="237">
        <f>'PŘIHLÁŠKY CELKEM'!P11</f>
        <v>15</v>
      </c>
      <c r="I7" s="236">
        <f>'PŘIHLÁŠKY CELKEM'!Q11</f>
        <v>0</v>
      </c>
      <c r="J7" s="237">
        <f>'PŘIHLÁŠKY CELKEM'!R11</f>
        <v>16</v>
      </c>
      <c r="K7" s="236">
        <f>'PŘIHLÁŠKY CELKEM'!S11</f>
        <v>0</v>
      </c>
      <c r="L7" s="237">
        <f>'PŘIHLÁŠKY CELKEM'!T11</f>
        <v>20</v>
      </c>
      <c r="M7" s="236">
        <f>'PŘIHLÁŠKY CELKEM'!U11</f>
        <v>0</v>
      </c>
      <c r="N7" s="237">
        <f>'PŘIHLÁŠKY CELKEM'!V11</f>
        <v>27</v>
      </c>
      <c r="O7" s="236">
        <f>'PŘIHLÁŠKY CELKEM'!W11</f>
        <v>0</v>
      </c>
      <c r="P7" s="237">
        <f>'PŘIHLÁŠKY CELKEM'!X11</f>
        <v>11</v>
      </c>
      <c r="Q7" s="236">
        <f>'PŘIHLÁŠKY CELKEM'!Y11</f>
        <v>0</v>
      </c>
      <c r="R7" s="237">
        <f>'PŘIHLÁŠKY CELKEM'!Z11</f>
        <v>4</v>
      </c>
      <c r="S7" s="236">
        <f>'PŘIHLÁŠKY CELKEM'!AA11</f>
        <v>0</v>
      </c>
      <c r="T7" s="237">
        <f>'PŘIHLÁŠKY CELKEM'!AB11</f>
        <v>11</v>
      </c>
      <c r="U7" s="236">
        <f>'PŘIHLÁŠKY CELKEM'!AC11</f>
        <v>0</v>
      </c>
      <c r="V7" s="237">
        <f>'PŘIHLÁŠKY CELKEM'!AD11</f>
        <v>0</v>
      </c>
      <c r="W7" s="236">
        <f>'PŘIHLÁŠKY CELKEM'!AE11</f>
        <v>0</v>
      </c>
      <c r="X7" s="237">
        <f>'PŘIHLÁŠKY CELKEM'!AF11</f>
        <v>0</v>
      </c>
      <c r="Y7" s="236">
        <f>'PŘIHLÁŠKY CELKEM'!AG11</f>
        <v>0</v>
      </c>
      <c r="Z7" s="237">
        <f>'PŘIHLÁŠKY CELKEM'!AH11</f>
        <v>0</v>
      </c>
      <c r="AB7" s="284" t="s">
        <v>63</v>
      </c>
      <c r="AC7" s="285" t="s">
        <v>61</v>
      </c>
      <c r="AD7" s="285" t="s">
        <v>62</v>
      </c>
      <c r="AE7" s="283"/>
    </row>
    <row r="8" spans="1:31" s="110" customFormat="1" ht="19.5" customHeight="1" x14ac:dyDescent="0.2">
      <c r="A8" s="756" t="s">
        <v>50</v>
      </c>
      <c r="B8" s="164" t="s">
        <v>16</v>
      </c>
      <c r="C8" s="19"/>
      <c r="D8" s="135">
        <f>SUM(E8:Z8)</f>
        <v>10</v>
      </c>
      <c r="E8" s="289"/>
      <c r="F8" s="271">
        <v>10</v>
      </c>
      <c r="G8" s="289"/>
      <c r="H8" s="271"/>
      <c r="I8" s="289"/>
      <c r="J8" s="271"/>
      <c r="K8" s="136"/>
      <c r="L8" s="177"/>
      <c r="M8" s="136"/>
      <c r="N8" s="177"/>
      <c r="O8" s="158"/>
      <c r="P8" s="178"/>
      <c r="Q8" s="160"/>
      <c r="R8" s="178"/>
      <c r="S8" s="160"/>
      <c r="T8" s="178"/>
      <c r="U8" s="158"/>
      <c r="V8" s="177"/>
      <c r="W8" s="158"/>
      <c r="X8" s="177"/>
      <c r="Y8" s="136"/>
      <c r="Z8" s="177"/>
      <c r="AA8" s="123"/>
      <c r="AB8" s="314">
        <v>2.0833333333333332E-2</v>
      </c>
      <c r="AC8" s="315">
        <v>0.39583333333333331</v>
      </c>
      <c r="AD8" s="316">
        <f>AC8+AB8</f>
        <v>0.41666666666666663</v>
      </c>
      <c r="AE8" s="316"/>
    </row>
    <row r="9" spans="1:31" s="110" customFormat="1" ht="19.5" customHeight="1" x14ac:dyDescent="0.2">
      <c r="A9" s="747"/>
      <c r="B9" s="163" t="s">
        <v>17</v>
      </c>
      <c r="C9" s="20"/>
      <c r="D9" s="135">
        <f t="shared" ref="D9:D11" si="0">SUM(E9:Z9)</f>
        <v>10</v>
      </c>
      <c r="E9" s="272"/>
      <c r="F9" s="273"/>
      <c r="G9" s="272"/>
      <c r="H9" s="273">
        <v>10</v>
      </c>
      <c r="I9" s="272"/>
      <c r="J9" s="273"/>
      <c r="K9" s="133"/>
      <c r="L9" s="175"/>
      <c r="M9" s="133"/>
      <c r="N9" s="175"/>
      <c r="O9" s="159"/>
      <c r="P9" s="175"/>
      <c r="Q9" s="159"/>
      <c r="R9" s="175"/>
      <c r="S9" s="159"/>
      <c r="T9" s="175"/>
      <c r="U9" s="159"/>
      <c r="V9" s="175"/>
      <c r="W9" s="159"/>
      <c r="X9" s="175"/>
      <c r="Y9" s="133"/>
      <c r="Z9" s="175"/>
      <c r="AA9" s="123"/>
      <c r="AB9" s="314">
        <v>2.0833333333333332E-2</v>
      </c>
      <c r="AC9" s="316">
        <f>AC8+AB9</f>
        <v>0.41666666666666663</v>
      </c>
      <c r="AD9" s="316">
        <f t="shared" ref="AD9:AD11" si="1">AC9+AB9</f>
        <v>0.43749999999999994</v>
      </c>
      <c r="AE9" s="316"/>
    </row>
    <row r="10" spans="1:31" s="110" customFormat="1" ht="19.5" customHeight="1" x14ac:dyDescent="0.2">
      <c r="A10" s="747"/>
      <c r="B10" s="163" t="s">
        <v>5</v>
      </c>
      <c r="C10" s="20"/>
      <c r="D10" s="135">
        <f t="shared" si="0"/>
        <v>11</v>
      </c>
      <c r="E10" s="272"/>
      <c r="F10" s="273"/>
      <c r="G10" s="272"/>
      <c r="H10" s="273">
        <v>5</v>
      </c>
      <c r="I10" s="272"/>
      <c r="J10" s="273">
        <v>6</v>
      </c>
      <c r="K10" s="133"/>
      <c r="L10" s="175"/>
      <c r="M10" s="133"/>
      <c r="N10" s="175"/>
      <c r="O10" s="159"/>
      <c r="P10" s="175"/>
      <c r="Q10" s="159"/>
      <c r="R10" s="175"/>
      <c r="S10" s="159"/>
      <c r="T10" s="175"/>
      <c r="U10" s="159"/>
      <c r="V10" s="175"/>
      <c r="W10" s="159"/>
      <c r="X10" s="175"/>
      <c r="Y10" s="133"/>
      <c r="Z10" s="175"/>
      <c r="AA10" s="123"/>
      <c r="AB10" s="314">
        <v>2.0833333333333332E-2</v>
      </c>
      <c r="AC10" s="316">
        <f t="shared" ref="AC10:AC11" si="2">AC9+AB10</f>
        <v>0.43749999999999994</v>
      </c>
      <c r="AD10" s="316">
        <f t="shared" si="1"/>
        <v>0.45833333333333326</v>
      </c>
      <c r="AE10" s="316"/>
    </row>
    <row r="11" spans="1:31" s="110" customFormat="1" ht="19.5" customHeight="1" x14ac:dyDescent="0.2">
      <c r="A11" s="748"/>
      <c r="B11" s="166" t="s">
        <v>6</v>
      </c>
      <c r="C11" s="169"/>
      <c r="D11" s="135">
        <f t="shared" si="0"/>
        <v>10</v>
      </c>
      <c r="E11" s="274"/>
      <c r="F11" s="273"/>
      <c r="G11" s="274"/>
      <c r="H11" s="273"/>
      <c r="I11" s="274"/>
      <c r="J11" s="273">
        <v>10</v>
      </c>
      <c r="K11" s="138"/>
      <c r="L11" s="178"/>
      <c r="M11" s="138"/>
      <c r="N11" s="178"/>
      <c r="O11" s="160"/>
      <c r="P11" s="178"/>
      <c r="Q11" s="160"/>
      <c r="R11" s="178"/>
      <c r="S11" s="160"/>
      <c r="T11" s="178"/>
      <c r="U11" s="160"/>
      <c r="V11" s="178"/>
      <c r="W11" s="160"/>
      <c r="X11" s="178"/>
      <c r="Y11" s="138"/>
      <c r="Z11" s="178"/>
      <c r="AA11" s="123"/>
      <c r="AB11" s="314">
        <v>2.0833333333333332E-2</v>
      </c>
      <c r="AC11" s="316">
        <f t="shared" si="2"/>
        <v>0.45833333333333326</v>
      </c>
      <c r="AD11" s="316">
        <f t="shared" si="1"/>
        <v>0.47916666666666657</v>
      </c>
      <c r="AE11" s="316"/>
    </row>
    <row r="12" spans="1:31" s="110" customFormat="1" ht="19.5" customHeight="1" thickBot="1" x14ac:dyDescent="0.25">
      <c r="A12" s="757"/>
      <c r="B12" s="240" t="s">
        <v>77</v>
      </c>
      <c r="C12" s="169"/>
      <c r="D12" s="137"/>
      <c r="E12" s="274"/>
      <c r="F12" s="275"/>
      <c r="G12" s="274"/>
      <c r="H12" s="275"/>
      <c r="I12" s="274"/>
      <c r="J12" s="275"/>
      <c r="K12" s="138"/>
      <c r="L12" s="178"/>
      <c r="M12" s="138"/>
      <c r="N12" s="178"/>
      <c r="O12" s="160"/>
      <c r="P12" s="178"/>
      <c r="Q12" s="160"/>
      <c r="R12" s="178"/>
      <c r="S12" s="160"/>
      <c r="T12" s="178"/>
      <c r="U12" s="160"/>
      <c r="V12" s="178"/>
      <c r="W12" s="160"/>
      <c r="X12" s="178"/>
      <c r="Y12" s="138"/>
      <c r="Z12" s="178"/>
      <c r="AA12" s="123"/>
      <c r="AB12" s="314"/>
      <c r="AC12" s="316"/>
      <c r="AD12" s="316"/>
      <c r="AE12" s="316"/>
    </row>
    <row r="13" spans="1:31" s="110" customFormat="1" ht="19.5" customHeight="1" thickBot="1" x14ac:dyDescent="0.25">
      <c r="A13" s="749" t="s">
        <v>78</v>
      </c>
      <c r="B13" s="750"/>
      <c r="C13" s="238"/>
      <c r="D13" s="463">
        <f>SUM(D8:D12)</f>
        <v>41</v>
      </c>
      <c r="E13" s="751"/>
      <c r="F13" s="752"/>
      <c r="G13" s="752"/>
      <c r="H13" s="752"/>
      <c r="I13" s="752"/>
      <c r="J13" s="752"/>
      <c r="K13" s="752"/>
      <c r="L13" s="752"/>
      <c r="M13" s="752"/>
      <c r="N13" s="752"/>
      <c r="O13" s="752"/>
      <c r="P13" s="752"/>
      <c r="Q13" s="752"/>
      <c r="R13" s="752"/>
      <c r="S13" s="752"/>
      <c r="T13" s="752"/>
      <c r="U13" s="752"/>
      <c r="V13" s="752"/>
      <c r="W13" s="752"/>
      <c r="X13" s="752"/>
      <c r="Y13" s="752"/>
      <c r="Z13" s="753"/>
      <c r="AA13" s="123"/>
      <c r="AB13" s="317">
        <v>2.0833333333333332E-2</v>
      </c>
      <c r="AC13" s="315">
        <v>0.47916666666666669</v>
      </c>
      <c r="AD13" s="327">
        <f>AC13+AB13</f>
        <v>0.5</v>
      </c>
      <c r="AE13" s="315"/>
    </row>
    <row r="14" spans="1:31" s="110" customFormat="1" ht="19.5" customHeight="1" x14ac:dyDescent="0.2">
      <c r="A14" s="746" t="s">
        <v>51</v>
      </c>
      <c r="B14" s="165" t="s">
        <v>16</v>
      </c>
      <c r="C14" s="19"/>
      <c r="D14" s="135">
        <f>SUM(E14:Z14)</f>
        <v>7</v>
      </c>
      <c r="E14" s="136"/>
      <c r="F14" s="271"/>
      <c r="G14" s="289"/>
      <c r="H14" s="271"/>
      <c r="I14" s="289"/>
      <c r="J14" s="271"/>
      <c r="K14" s="136"/>
      <c r="L14" s="177"/>
      <c r="M14" s="136"/>
      <c r="N14" s="177"/>
      <c r="O14" s="158"/>
      <c r="P14" s="178">
        <v>3</v>
      </c>
      <c r="Q14" s="160"/>
      <c r="R14" s="178">
        <v>4</v>
      </c>
      <c r="S14" s="160"/>
      <c r="T14" s="178"/>
      <c r="U14" s="136"/>
      <c r="V14" s="177"/>
      <c r="W14" s="136"/>
      <c r="X14" s="177"/>
      <c r="Y14" s="136"/>
      <c r="Z14" s="177"/>
      <c r="AA14" s="123"/>
      <c r="AB14" s="314">
        <v>1.7361111111111112E-2</v>
      </c>
      <c r="AC14" s="315">
        <v>0.5</v>
      </c>
      <c r="AD14" s="316">
        <f>AC14+AB14</f>
        <v>0.51736111111111116</v>
      </c>
      <c r="AE14" s="316"/>
    </row>
    <row r="15" spans="1:31" s="110" customFormat="1" ht="19.5" customHeight="1" x14ac:dyDescent="0.2">
      <c r="A15" s="747"/>
      <c r="B15" s="163" t="s">
        <v>17</v>
      </c>
      <c r="C15" s="20"/>
      <c r="D15" s="135">
        <f t="shared" ref="D15:D17" si="3">SUM(E15:Z15)</f>
        <v>8</v>
      </c>
      <c r="E15" s="133"/>
      <c r="F15" s="273"/>
      <c r="G15" s="272"/>
      <c r="H15" s="273"/>
      <c r="I15" s="272"/>
      <c r="J15" s="273"/>
      <c r="K15" s="133"/>
      <c r="L15" s="175"/>
      <c r="M15" s="133"/>
      <c r="N15" s="175"/>
      <c r="O15" s="159"/>
      <c r="P15" s="175">
        <v>8</v>
      </c>
      <c r="Q15" s="159"/>
      <c r="R15" s="175"/>
      <c r="S15" s="159"/>
      <c r="T15" s="175"/>
      <c r="U15" s="133"/>
      <c r="V15" s="175"/>
      <c r="W15" s="133"/>
      <c r="X15" s="175"/>
      <c r="Y15" s="133"/>
      <c r="Z15" s="175"/>
      <c r="AA15" s="123"/>
      <c r="AB15" s="314">
        <v>1.7361111111111112E-2</v>
      </c>
      <c r="AC15" s="316">
        <f>AC14+AB15</f>
        <v>0.51736111111111116</v>
      </c>
      <c r="AD15" s="316">
        <f t="shared" ref="AD15:AD17" si="4">AC15+AB15</f>
        <v>0.53472222222222232</v>
      </c>
      <c r="AE15" s="316"/>
    </row>
    <row r="16" spans="1:31" s="110" customFormat="1" ht="19.5" customHeight="1" x14ac:dyDescent="0.2">
      <c r="A16" s="747"/>
      <c r="B16" s="163" t="s">
        <v>5</v>
      </c>
      <c r="C16" s="20"/>
      <c r="D16" s="135">
        <f t="shared" si="3"/>
        <v>10</v>
      </c>
      <c r="E16" s="133"/>
      <c r="F16" s="273"/>
      <c r="G16" s="272"/>
      <c r="H16" s="273"/>
      <c r="I16" s="272"/>
      <c r="J16" s="273"/>
      <c r="K16" s="133"/>
      <c r="L16" s="175">
        <v>10</v>
      </c>
      <c r="M16" s="133"/>
      <c r="N16" s="175"/>
      <c r="O16" s="159"/>
      <c r="P16" s="175"/>
      <c r="Q16" s="159"/>
      <c r="R16" s="175"/>
      <c r="S16" s="159"/>
      <c r="T16" s="175"/>
      <c r="U16" s="133"/>
      <c r="V16" s="175"/>
      <c r="W16" s="133"/>
      <c r="X16" s="175"/>
      <c r="Y16" s="133"/>
      <c r="Z16" s="175"/>
      <c r="AA16" s="123"/>
      <c r="AB16" s="314">
        <v>1.7361111111111112E-2</v>
      </c>
      <c r="AC16" s="316">
        <f t="shared" ref="AC16:AC17" si="5">AC15+AB16</f>
        <v>0.53472222222222232</v>
      </c>
      <c r="AD16" s="316">
        <f t="shared" si="4"/>
        <v>0.55208333333333348</v>
      </c>
      <c r="AE16" s="316"/>
    </row>
    <row r="17" spans="1:31" s="110" customFormat="1" ht="19.5" customHeight="1" x14ac:dyDescent="0.2">
      <c r="A17" s="748"/>
      <c r="B17" s="166" t="s">
        <v>6</v>
      </c>
      <c r="C17" s="169"/>
      <c r="D17" s="135">
        <f t="shared" si="3"/>
        <v>10</v>
      </c>
      <c r="E17" s="138"/>
      <c r="F17" s="273"/>
      <c r="G17" s="274"/>
      <c r="H17" s="273"/>
      <c r="I17" s="274"/>
      <c r="J17" s="273"/>
      <c r="K17" s="138"/>
      <c r="L17" s="178">
        <v>10</v>
      </c>
      <c r="M17" s="138"/>
      <c r="N17" s="178"/>
      <c r="O17" s="160"/>
      <c r="P17" s="178"/>
      <c r="Q17" s="160"/>
      <c r="R17" s="178"/>
      <c r="S17" s="160"/>
      <c r="T17" s="178"/>
      <c r="U17" s="138"/>
      <c r="V17" s="178"/>
      <c r="W17" s="138"/>
      <c r="X17" s="178"/>
      <c r="Y17" s="138"/>
      <c r="Z17" s="175"/>
      <c r="AA17" s="123"/>
      <c r="AB17" s="314">
        <v>1.7361111111111112E-2</v>
      </c>
      <c r="AC17" s="316">
        <f t="shared" si="5"/>
        <v>0.55208333333333348</v>
      </c>
      <c r="AD17" s="316">
        <f t="shared" si="4"/>
        <v>0.56944444444444464</v>
      </c>
      <c r="AE17" s="316"/>
    </row>
    <row r="18" spans="1:31" s="110" customFormat="1" ht="19.5" customHeight="1" thickBot="1" x14ac:dyDescent="0.25">
      <c r="A18" s="748"/>
      <c r="B18" s="240" t="s">
        <v>77</v>
      </c>
      <c r="C18" s="169"/>
      <c r="D18" s="137"/>
      <c r="E18" s="138"/>
      <c r="F18" s="176"/>
      <c r="G18" s="18"/>
      <c r="H18" s="176"/>
      <c r="I18" s="18"/>
      <c r="J18" s="176"/>
      <c r="K18" s="277"/>
      <c r="L18" s="176"/>
      <c r="M18" s="277"/>
      <c r="N18" s="278"/>
      <c r="O18" s="18"/>
      <c r="P18" s="176"/>
      <c r="Q18" s="18"/>
      <c r="R18" s="176"/>
      <c r="S18" s="18"/>
      <c r="T18" s="176"/>
      <c r="U18" s="18"/>
      <c r="V18" s="176"/>
      <c r="W18" s="18"/>
      <c r="X18" s="176"/>
      <c r="Y18" s="138"/>
      <c r="Z18" s="175"/>
      <c r="AA18" s="123"/>
      <c r="AB18" s="314"/>
      <c r="AC18" s="316"/>
      <c r="AD18" s="316"/>
      <c r="AE18" s="316"/>
    </row>
    <row r="19" spans="1:31" s="110" customFormat="1" ht="19.5" customHeight="1" thickBot="1" x14ac:dyDescent="0.25">
      <c r="A19" s="749" t="s">
        <v>78</v>
      </c>
      <c r="B19" s="750"/>
      <c r="C19" s="238"/>
      <c r="D19" s="463">
        <f>SUM(D14:D18)</f>
        <v>35</v>
      </c>
      <c r="E19" s="751"/>
      <c r="F19" s="752"/>
      <c r="G19" s="752"/>
      <c r="H19" s="752"/>
      <c r="I19" s="752"/>
      <c r="J19" s="752"/>
      <c r="K19" s="752"/>
      <c r="L19" s="752"/>
      <c r="M19" s="752"/>
      <c r="N19" s="752"/>
      <c r="O19" s="752"/>
      <c r="P19" s="752"/>
      <c r="Q19" s="752"/>
      <c r="R19" s="752"/>
      <c r="S19" s="752"/>
      <c r="T19" s="752"/>
      <c r="U19" s="752"/>
      <c r="V19" s="752"/>
      <c r="W19" s="752"/>
      <c r="X19" s="752"/>
      <c r="Y19" s="752"/>
      <c r="Z19" s="753"/>
      <c r="AA19" s="123"/>
      <c r="AB19" s="317">
        <v>2.0833333333333332E-2</v>
      </c>
      <c r="AC19" s="315">
        <v>0.56944444444444442</v>
      </c>
      <c r="AD19" s="327">
        <f>AC19+AB19</f>
        <v>0.59027777777777779</v>
      </c>
      <c r="AE19" s="315"/>
    </row>
    <row r="20" spans="1:31" s="110" customFormat="1" ht="19.5" customHeight="1" x14ac:dyDescent="0.2">
      <c r="A20" s="756" t="s">
        <v>52</v>
      </c>
      <c r="B20" s="164" t="s">
        <v>16</v>
      </c>
      <c r="C20" s="25"/>
      <c r="D20" s="135">
        <f>SUM(E20:Z20)</f>
        <v>11</v>
      </c>
      <c r="E20" s="131"/>
      <c r="F20" s="177"/>
      <c r="G20" s="136"/>
      <c r="H20" s="177"/>
      <c r="I20" s="136"/>
      <c r="J20" s="177"/>
      <c r="K20" s="289"/>
      <c r="L20" s="177"/>
      <c r="M20" s="276"/>
      <c r="N20" s="177"/>
      <c r="O20" s="136"/>
      <c r="P20" s="177"/>
      <c r="Q20" s="136"/>
      <c r="R20" s="177"/>
      <c r="S20" s="136"/>
      <c r="T20" s="177">
        <v>11</v>
      </c>
      <c r="U20" s="279"/>
      <c r="V20" s="174"/>
      <c r="W20" s="161"/>
      <c r="X20" s="174"/>
      <c r="Y20" s="131"/>
      <c r="Z20" s="174"/>
      <c r="AA20" s="123"/>
      <c r="AB20" s="314">
        <v>2.0833333333333332E-2</v>
      </c>
      <c r="AC20" s="315">
        <v>0.59027777777777779</v>
      </c>
      <c r="AD20" s="316">
        <f>AC20+AB20</f>
        <v>0.61111111111111116</v>
      </c>
      <c r="AE20" s="316"/>
    </row>
    <row r="21" spans="1:31" s="110" customFormat="1" ht="19.5" customHeight="1" x14ac:dyDescent="0.2">
      <c r="A21" s="747"/>
      <c r="B21" s="163" t="s">
        <v>17</v>
      </c>
      <c r="C21" s="20"/>
      <c r="D21" s="135">
        <f t="shared" ref="D21:D23" si="6">SUM(E21:Z21)</f>
        <v>9</v>
      </c>
      <c r="E21" s="133"/>
      <c r="F21" s="175"/>
      <c r="G21" s="133"/>
      <c r="H21" s="175"/>
      <c r="I21" s="133"/>
      <c r="J21" s="175"/>
      <c r="K21" s="272"/>
      <c r="L21" s="175"/>
      <c r="M21" s="272"/>
      <c r="N21" s="175">
        <v>9</v>
      </c>
      <c r="O21" s="133"/>
      <c r="P21" s="175"/>
      <c r="Q21" s="133"/>
      <c r="R21" s="175"/>
      <c r="S21" s="133"/>
      <c r="T21" s="175"/>
      <c r="U21" s="280"/>
      <c r="V21" s="175"/>
      <c r="W21" s="159"/>
      <c r="X21" s="175"/>
      <c r="Y21" s="133"/>
      <c r="Z21" s="175"/>
      <c r="AA21" s="123"/>
      <c r="AB21" s="314">
        <v>2.0833333333333332E-2</v>
      </c>
      <c r="AC21" s="316">
        <f>AC20+AB21</f>
        <v>0.61111111111111116</v>
      </c>
      <c r="AD21" s="316">
        <f t="shared" ref="AD21:AD23" si="7">AC21+AB21</f>
        <v>0.63194444444444453</v>
      </c>
      <c r="AE21" s="316"/>
    </row>
    <row r="22" spans="1:31" s="110" customFormat="1" ht="19.5" customHeight="1" x14ac:dyDescent="0.2">
      <c r="A22" s="747"/>
      <c r="B22" s="163" t="s">
        <v>5</v>
      </c>
      <c r="C22" s="20"/>
      <c r="D22" s="135">
        <f t="shared" si="6"/>
        <v>9</v>
      </c>
      <c r="E22" s="133"/>
      <c r="F22" s="175"/>
      <c r="G22" s="133"/>
      <c r="H22" s="175"/>
      <c r="I22" s="133"/>
      <c r="J22" s="175"/>
      <c r="K22" s="272"/>
      <c r="L22" s="175"/>
      <c r="M22" s="272"/>
      <c r="N22" s="175">
        <v>9</v>
      </c>
      <c r="O22" s="133"/>
      <c r="P22" s="175"/>
      <c r="Q22" s="133"/>
      <c r="R22" s="175"/>
      <c r="S22" s="133"/>
      <c r="T22" s="175"/>
      <c r="U22" s="280"/>
      <c r="V22" s="175"/>
      <c r="W22" s="159"/>
      <c r="X22" s="175"/>
      <c r="Y22" s="133"/>
      <c r="Z22" s="175"/>
      <c r="AA22" s="123"/>
      <c r="AB22" s="314">
        <v>2.0833333333333332E-2</v>
      </c>
      <c r="AC22" s="316">
        <f t="shared" ref="AC22:AC23" si="8">AC21+AB22</f>
        <v>0.63194444444444453</v>
      </c>
      <c r="AD22" s="316">
        <f t="shared" si="7"/>
        <v>0.6527777777777779</v>
      </c>
      <c r="AE22" s="316"/>
    </row>
    <row r="23" spans="1:31" s="110" customFormat="1" ht="19.5" customHeight="1" x14ac:dyDescent="0.2">
      <c r="A23" s="748"/>
      <c r="B23" s="166" t="s">
        <v>6</v>
      </c>
      <c r="C23" s="169"/>
      <c r="D23" s="135">
        <f t="shared" si="6"/>
        <v>9</v>
      </c>
      <c r="E23" s="138"/>
      <c r="F23" s="178"/>
      <c r="G23" s="138"/>
      <c r="H23" s="178"/>
      <c r="I23" s="138"/>
      <c r="J23" s="178"/>
      <c r="K23" s="274"/>
      <c r="L23" s="178"/>
      <c r="M23" s="274"/>
      <c r="N23" s="178">
        <v>9</v>
      </c>
      <c r="O23" s="138"/>
      <c r="P23" s="178"/>
      <c r="Q23" s="138"/>
      <c r="R23" s="178"/>
      <c r="S23" s="138"/>
      <c r="T23" s="178"/>
      <c r="U23" s="281"/>
      <c r="V23" s="178"/>
      <c r="W23" s="160"/>
      <c r="X23" s="178"/>
      <c r="Y23" s="138"/>
      <c r="Z23" s="178"/>
      <c r="AA23" s="123"/>
      <c r="AB23" s="314">
        <v>2.0833333333333332E-2</v>
      </c>
      <c r="AC23" s="316">
        <f t="shared" si="8"/>
        <v>0.6527777777777779</v>
      </c>
      <c r="AD23" s="316">
        <f t="shared" si="7"/>
        <v>0.67361111111111127</v>
      </c>
      <c r="AE23" s="316"/>
    </row>
    <row r="24" spans="1:31" s="110" customFormat="1" ht="19.5" customHeight="1" thickBot="1" x14ac:dyDescent="0.25">
      <c r="A24" s="757"/>
      <c r="B24" s="240" t="s">
        <v>77</v>
      </c>
      <c r="C24" s="17"/>
      <c r="D24" s="134"/>
      <c r="E24" s="18"/>
      <c r="F24" s="176"/>
      <c r="G24" s="18"/>
      <c r="H24" s="176"/>
      <c r="I24" s="18"/>
      <c r="J24" s="176"/>
      <c r="K24" s="18"/>
      <c r="L24" s="176"/>
      <c r="M24" s="18"/>
      <c r="N24" s="176"/>
      <c r="O24" s="282"/>
      <c r="P24" s="278"/>
      <c r="Q24" s="282"/>
      <c r="R24" s="278"/>
      <c r="S24" s="282"/>
      <c r="T24" s="278"/>
      <c r="U24" s="282"/>
      <c r="V24" s="278"/>
      <c r="W24" s="162"/>
      <c r="X24" s="176"/>
      <c r="Y24" s="18"/>
      <c r="Z24" s="176"/>
      <c r="AA24" s="123"/>
      <c r="AB24" s="314"/>
      <c r="AC24" s="316"/>
      <c r="AD24" s="316"/>
      <c r="AE24" s="316"/>
    </row>
    <row r="25" spans="1:31" s="110" customFormat="1" ht="19.5" customHeight="1" thickBot="1" x14ac:dyDescent="0.25">
      <c r="A25" s="749" t="s">
        <v>78</v>
      </c>
      <c r="B25" s="750"/>
      <c r="C25" s="238"/>
      <c r="D25" s="463">
        <f>SUM(D20:D24)</f>
        <v>38</v>
      </c>
      <c r="E25" s="751" t="s">
        <v>79</v>
      </c>
      <c r="F25" s="752"/>
      <c r="G25" s="752"/>
      <c r="H25" s="752"/>
      <c r="I25" s="752"/>
      <c r="J25" s="752"/>
      <c r="K25" s="752"/>
      <c r="L25" s="752"/>
      <c r="M25" s="752"/>
      <c r="N25" s="752"/>
      <c r="O25" s="752"/>
      <c r="P25" s="752"/>
      <c r="Q25" s="752"/>
      <c r="R25" s="752"/>
      <c r="S25" s="752"/>
      <c r="T25" s="752"/>
      <c r="U25" s="752"/>
      <c r="V25" s="752"/>
      <c r="W25" s="752"/>
      <c r="X25" s="752"/>
      <c r="Y25" s="752"/>
      <c r="Z25" s="753"/>
      <c r="AA25" s="123"/>
      <c r="AB25" s="317"/>
      <c r="AC25" s="315"/>
      <c r="AD25" s="315"/>
      <c r="AE25" s="315"/>
    </row>
    <row r="26" spans="1:31" s="110" customFormat="1" ht="19.5" customHeight="1" x14ac:dyDescent="0.2">
      <c r="A26" s="756" t="s">
        <v>60</v>
      </c>
      <c r="B26" s="164" t="s">
        <v>16</v>
      </c>
      <c r="C26" s="25"/>
      <c r="D26" s="130"/>
      <c r="E26" s="131"/>
      <c r="F26" s="174"/>
      <c r="G26" s="131"/>
      <c r="H26" s="174"/>
      <c r="I26" s="131"/>
      <c r="J26" s="174"/>
      <c r="K26" s="131"/>
      <c r="L26" s="174"/>
      <c r="M26" s="131"/>
      <c r="N26" s="174"/>
      <c r="O26" s="161"/>
      <c r="P26" s="174"/>
      <c r="Q26" s="161"/>
      <c r="R26" s="174"/>
      <c r="S26" s="161"/>
      <c r="T26" s="174"/>
      <c r="U26" s="161"/>
      <c r="V26" s="174"/>
      <c r="W26" s="161"/>
      <c r="X26" s="174"/>
      <c r="Y26" s="131"/>
      <c r="Z26" s="174"/>
      <c r="AA26" s="123"/>
      <c r="AB26" s="314"/>
      <c r="AC26" s="315"/>
      <c r="AD26" s="316"/>
      <c r="AE26" s="316"/>
    </row>
    <row r="27" spans="1:31" s="110" customFormat="1" ht="19.5" customHeight="1" x14ac:dyDescent="0.2">
      <c r="A27" s="747"/>
      <c r="B27" s="163" t="s">
        <v>17</v>
      </c>
      <c r="C27" s="20"/>
      <c r="D27" s="132"/>
      <c r="E27" s="133"/>
      <c r="F27" s="175"/>
      <c r="G27" s="133"/>
      <c r="H27" s="175"/>
      <c r="I27" s="133"/>
      <c r="J27" s="175"/>
      <c r="K27" s="133"/>
      <c r="L27" s="175"/>
      <c r="M27" s="133"/>
      <c r="N27" s="175"/>
      <c r="O27" s="159"/>
      <c r="P27" s="175"/>
      <c r="Q27" s="159"/>
      <c r="R27" s="175"/>
      <c r="S27" s="159"/>
      <c r="T27" s="175"/>
      <c r="U27" s="159"/>
      <c r="V27" s="175"/>
      <c r="W27" s="159"/>
      <c r="X27" s="175"/>
      <c r="Y27" s="133"/>
      <c r="Z27" s="175"/>
      <c r="AA27" s="123"/>
      <c r="AB27" s="314"/>
      <c r="AC27" s="316"/>
      <c r="AD27" s="316"/>
      <c r="AE27" s="316"/>
    </row>
    <row r="28" spans="1:31" s="110" customFormat="1" ht="19.5" customHeight="1" x14ac:dyDescent="0.2">
      <c r="A28" s="747"/>
      <c r="B28" s="163" t="s">
        <v>5</v>
      </c>
      <c r="C28" s="20"/>
      <c r="D28" s="132"/>
      <c r="E28" s="133"/>
      <c r="F28" s="175"/>
      <c r="G28" s="133"/>
      <c r="H28" s="175"/>
      <c r="I28" s="133"/>
      <c r="J28" s="175"/>
      <c r="K28" s="133"/>
      <c r="L28" s="175"/>
      <c r="M28" s="133"/>
      <c r="N28" s="175"/>
      <c r="O28" s="159"/>
      <c r="P28" s="175"/>
      <c r="Q28" s="159"/>
      <c r="R28" s="175"/>
      <c r="S28" s="159"/>
      <c r="T28" s="175"/>
      <c r="U28" s="159"/>
      <c r="V28" s="175"/>
      <c r="W28" s="159"/>
      <c r="X28" s="175"/>
      <c r="Y28" s="133"/>
      <c r="Z28" s="175"/>
      <c r="AA28" s="123"/>
      <c r="AB28" s="314"/>
      <c r="AC28" s="316"/>
      <c r="AD28" s="316"/>
      <c r="AE28" s="316"/>
    </row>
    <row r="29" spans="1:31" s="110" customFormat="1" ht="19.5" customHeight="1" x14ac:dyDescent="0.2">
      <c r="A29" s="748"/>
      <c r="B29" s="166" t="s">
        <v>6</v>
      </c>
      <c r="C29" s="169"/>
      <c r="D29" s="137"/>
      <c r="E29" s="138"/>
      <c r="F29" s="178"/>
      <c r="G29" s="138"/>
      <c r="H29" s="178"/>
      <c r="I29" s="138"/>
      <c r="J29" s="178"/>
      <c r="K29" s="138"/>
      <c r="L29" s="178"/>
      <c r="M29" s="138"/>
      <c r="N29" s="178"/>
      <c r="O29" s="160"/>
      <c r="P29" s="178"/>
      <c r="Q29" s="160"/>
      <c r="R29" s="178"/>
      <c r="S29" s="160"/>
      <c r="T29" s="178"/>
      <c r="U29" s="160"/>
      <c r="V29" s="178"/>
      <c r="W29" s="160"/>
      <c r="X29" s="178"/>
      <c r="Y29" s="138"/>
      <c r="Z29" s="178"/>
      <c r="AA29" s="123"/>
      <c r="AB29" s="314"/>
      <c r="AC29" s="316"/>
      <c r="AD29" s="316"/>
      <c r="AE29" s="316"/>
    </row>
    <row r="30" spans="1:31" s="110" customFormat="1" ht="19.5" customHeight="1" thickBot="1" x14ac:dyDescent="0.25">
      <c r="A30" s="757"/>
      <c r="B30" s="240" t="s">
        <v>77</v>
      </c>
      <c r="C30" s="17"/>
      <c r="D30" s="134"/>
      <c r="E30" s="18"/>
      <c r="F30" s="178"/>
      <c r="G30" s="138"/>
      <c r="H30" s="178"/>
      <c r="I30" s="138"/>
      <c r="J30" s="178"/>
      <c r="K30" s="138"/>
      <c r="L30" s="178"/>
      <c r="M30" s="138"/>
      <c r="N30" s="176"/>
      <c r="O30" s="160"/>
      <c r="P30" s="178"/>
      <c r="Q30" s="160"/>
      <c r="R30" s="178"/>
      <c r="S30" s="160"/>
      <c r="T30" s="178"/>
      <c r="U30" s="160"/>
      <c r="V30" s="178"/>
      <c r="W30" s="160"/>
      <c r="X30" s="178"/>
      <c r="Y30" s="138"/>
      <c r="Z30" s="176"/>
      <c r="AA30" s="123"/>
      <c r="AB30" s="314"/>
      <c r="AC30" s="316"/>
      <c r="AD30" s="316"/>
      <c r="AE30" s="316"/>
    </row>
    <row r="31" spans="1:31" s="110" customFormat="1" ht="19.5" customHeight="1" thickBot="1" x14ac:dyDescent="0.25">
      <c r="A31" s="749" t="s">
        <v>78</v>
      </c>
      <c r="B31" s="750"/>
      <c r="C31" s="238"/>
      <c r="D31" s="239"/>
      <c r="E31" s="751" t="s">
        <v>79</v>
      </c>
      <c r="F31" s="752"/>
      <c r="G31" s="752"/>
      <c r="H31" s="752"/>
      <c r="I31" s="752"/>
      <c r="J31" s="752"/>
      <c r="K31" s="752"/>
      <c r="L31" s="752"/>
      <c r="M31" s="752"/>
      <c r="N31" s="752"/>
      <c r="O31" s="752"/>
      <c r="P31" s="752"/>
      <c r="Q31" s="752"/>
      <c r="R31" s="752"/>
      <c r="S31" s="752"/>
      <c r="T31" s="752"/>
      <c r="U31" s="752"/>
      <c r="V31" s="752"/>
      <c r="W31" s="752"/>
      <c r="X31" s="752"/>
      <c r="Y31" s="752"/>
      <c r="Z31" s="753"/>
      <c r="AA31" s="123"/>
      <c r="AB31" s="317"/>
      <c r="AC31" s="315"/>
      <c r="AD31" s="315"/>
      <c r="AE31" s="315"/>
    </row>
    <row r="32" spans="1:31" s="110" customFormat="1" ht="19.5" customHeight="1" x14ac:dyDescent="0.2">
      <c r="A32" s="756" t="s">
        <v>64</v>
      </c>
      <c r="B32" s="164" t="s">
        <v>16</v>
      </c>
      <c r="C32" s="25"/>
      <c r="D32" s="130"/>
      <c r="E32" s="131"/>
      <c r="F32" s="174"/>
      <c r="G32" s="131"/>
      <c r="H32" s="174"/>
      <c r="I32" s="131"/>
      <c r="J32" s="174"/>
      <c r="K32" s="131"/>
      <c r="L32" s="174"/>
      <c r="M32" s="131"/>
      <c r="N32" s="174"/>
      <c r="O32" s="131"/>
      <c r="P32" s="174"/>
      <c r="Q32" s="131"/>
      <c r="R32" s="174"/>
      <c r="S32" s="131"/>
      <c r="T32" s="174"/>
      <c r="U32" s="131"/>
      <c r="V32" s="174"/>
      <c r="W32" s="131"/>
      <c r="X32" s="174"/>
      <c r="Y32" s="131"/>
      <c r="Z32" s="174"/>
      <c r="AA32" s="123"/>
      <c r="AB32" s="314"/>
      <c r="AC32" s="316"/>
      <c r="AD32" s="316"/>
      <c r="AE32" s="316"/>
    </row>
    <row r="33" spans="1:31" s="110" customFormat="1" ht="19.5" customHeight="1" x14ac:dyDescent="0.2">
      <c r="A33" s="747"/>
      <c r="B33" s="163" t="s">
        <v>17</v>
      </c>
      <c r="C33" s="20"/>
      <c r="D33" s="132"/>
      <c r="E33" s="133"/>
      <c r="F33" s="175"/>
      <c r="G33" s="133"/>
      <c r="H33" s="175"/>
      <c r="I33" s="133"/>
      <c r="J33" s="175"/>
      <c r="K33" s="133"/>
      <c r="L33" s="175"/>
      <c r="M33" s="133"/>
      <c r="N33" s="175"/>
      <c r="O33" s="133"/>
      <c r="P33" s="175"/>
      <c r="Q33" s="133"/>
      <c r="R33" s="175"/>
      <c r="S33" s="133"/>
      <c r="T33" s="175"/>
      <c r="U33" s="133"/>
      <c r="V33" s="175"/>
      <c r="W33" s="133"/>
      <c r="X33" s="175"/>
      <c r="Y33" s="133"/>
      <c r="Z33" s="175"/>
      <c r="AA33" s="123"/>
      <c r="AB33" s="314"/>
      <c r="AC33" s="316"/>
      <c r="AD33" s="316"/>
      <c r="AE33" s="316"/>
    </row>
    <row r="34" spans="1:31" s="110" customFormat="1" ht="19.5" customHeight="1" x14ac:dyDescent="0.2">
      <c r="A34" s="747"/>
      <c r="B34" s="163" t="s">
        <v>5</v>
      </c>
      <c r="C34" s="20"/>
      <c r="D34" s="132"/>
      <c r="E34" s="133"/>
      <c r="F34" s="175"/>
      <c r="G34" s="133"/>
      <c r="H34" s="175"/>
      <c r="I34" s="133"/>
      <c r="J34" s="175"/>
      <c r="K34" s="133"/>
      <c r="L34" s="175"/>
      <c r="M34" s="133"/>
      <c r="N34" s="175"/>
      <c r="O34" s="133"/>
      <c r="P34" s="175"/>
      <c r="Q34" s="133"/>
      <c r="R34" s="175"/>
      <c r="S34" s="133"/>
      <c r="T34" s="175"/>
      <c r="U34" s="133"/>
      <c r="V34" s="175"/>
      <c r="W34" s="133"/>
      <c r="X34" s="175"/>
      <c r="Y34" s="133"/>
      <c r="Z34" s="175"/>
      <c r="AA34" s="123"/>
      <c r="AB34" s="314"/>
      <c r="AC34" s="316"/>
      <c r="AD34" s="316"/>
      <c r="AE34" s="316"/>
    </row>
    <row r="35" spans="1:31" s="110" customFormat="1" ht="19.5" customHeight="1" x14ac:dyDescent="0.2">
      <c r="A35" s="748"/>
      <c r="B35" s="163" t="s">
        <v>6</v>
      </c>
      <c r="C35" s="20"/>
      <c r="D35" s="132"/>
      <c r="E35" s="133"/>
      <c r="F35" s="175"/>
      <c r="G35" s="133"/>
      <c r="H35" s="175"/>
      <c r="I35" s="133"/>
      <c r="J35" s="175"/>
      <c r="K35" s="133"/>
      <c r="L35" s="175"/>
      <c r="M35" s="133"/>
      <c r="N35" s="175"/>
      <c r="O35" s="133"/>
      <c r="P35" s="175"/>
      <c r="Q35" s="133"/>
      <c r="R35" s="175"/>
      <c r="S35" s="133"/>
      <c r="T35" s="175"/>
      <c r="U35" s="133"/>
      <c r="V35" s="175"/>
      <c r="W35" s="133"/>
      <c r="X35" s="175"/>
      <c r="Y35" s="133"/>
      <c r="Z35" s="175"/>
      <c r="AA35" s="123"/>
      <c r="AB35" s="286"/>
      <c r="AC35" s="287"/>
      <c r="AD35" s="287"/>
      <c r="AE35" s="287"/>
    </row>
    <row r="36" spans="1:31" s="110" customFormat="1" ht="19.5" customHeight="1" thickBot="1" x14ac:dyDescent="0.25">
      <c r="A36" s="757"/>
      <c r="B36" s="240" t="s">
        <v>77</v>
      </c>
      <c r="C36" s="17"/>
      <c r="D36" s="134"/>
      <c r="E36" s="18"/>
      <c r="F36" s="176"/>
      <c r="G36" s="18"/>
      <c r="H36" s="176"/>
      <c r="I36" s="18"/>
      <c r="J36" s="176"/>
      <c r="K36" s="18"/>
      <c r="L36" s="176"/>
      <c r="M36" s="18"/>
      <c r="N36" s="176"/>
      <c r="O36" s="18"/>
      <c r="P36" s="176"/>
      <c r="Q36" s="18"/>
      <c r="R36" s="176"/>
      <c r="S36" s="18"/>
      <c r="T36" s="176"/>
      <c r="U36" s="18"/>
      <c r="V36" s="176"/>
      <c r="W36" s="18"/>
      <c r="X36" s="176"/>
      <c r="Y36" s="18"/>
      <c r="Z36" s="176"/>
      <c r="AA36" s="123"/>
      <c r="AB36" s="286"/>
      <c r="AC36" s="287"/>
      <c r="AD36" s="287"/>
      <c r="AE36" s="287"/>
    </row>
    <row r="37" spans="1:31" s="110" customFormat="1" ht="19.5" customHeight="1" thickBot="1" x14ac:dyDescent="0.25">
      <c r="A37" s="760" t="s">
        <v>76</v>
      </c>
      <c r="B37" s="761"/>
      <c r="C37" s="761"/>
      <c r="D37" s="761"/>
      <c r="E37" s="761"/>
      <c r="F37" s="761"/>
      <c r="G37" s="761"/>
      <c r="H37" s="761"/>
      <c r="I37" s="761"/>
      <c r="J37" s="761"/>
      <c r="K37" s="761"/>
      <c r="L37" s="761"/>
      <c r="M37" s="761"/>
      <c r="N37" s="761"/>
      <c r="O37" s="761"/>
      <c r="P37" s="761"/>
      <c r="Q37" s="761"/>
      <c r="R37" s="761"/>
      <c r="S37" s="761"/>
      <c r="T37" s="761"/>
      <c r="U37" s="761"/>
      <c r="V37" s="761"/>
      <c r="W37" s="761"/>
      <c r="X37" s="761"/>
      <c r="Y37" s="761"/>
      <c r="Z37" s="762"/>
      <c r="AB37" s="288"/>
      <c r="AC37" s="288"/>
      <c r="AD37" s="288"/>
      <c r="AE37" s="284"/>
    </row>
    <row r="38" spans="1:31" s="110" customFormat="1" ht="18.75" customHeight="1" thickBot="1" x14ac:dyDescent="0.25">
      <c r="A38" s="763" t="s">
        <v>74</v>
      </c>
      <c r="B38" s="764"/>
      <c r="C38" s="764"/>
      <c r="D38" s="764"/>
      <c r="E38" s="764"/>
      <c r="F38" s="764"/>
      <c r="G38" s="764"/>
      <c r="H38" s="764"/>
      <c r="I38" s="764"/>
      <c r="J38" s="764"/>
      <c r="K38" s="764"/>
      <c r="L38" s="764"/>
      <c r="M38" s="764"/>
      <c r="N38" s="764"/>
      <c r="O38" s="764"/>
      <c r="P38" s="764"/>
      <c r="Q38" s="764"/>
      <c r="R38" s="764"/>
      <c r="S38" s="764"/>
      <c r="T38" s="764"/>
      <c r="U38" s="764"/>
      <c r="V38" s="764"/>
      <c r="W38" s="764"/>
      <c r="X38" s="764"/>
      <c r="Y38" s="764"/>
      <c r="Z38" s="765"/>
      <c r="AB38" s="288"/>
      <c r="AC38" s="288"/>
      <c r="AD38" s="288"/>
      <c r="AE38" s="288"/>
    </row>
    <row r="39" spans="1:31" s="110" customFormat="1" ht="18.75" customHeight="1" thickBot="1" x14ac:dyDescent="0.25">
      <c r="A39" s="766" t="s">
        <v>75</v>
      </c>
      <c r="B39" s="767"/>
      <c r="C39" s="767"/>
      <c r="D39" s="767"/>
      <c r="E39" s="767"/>
      <c r="F39" s="767"/>
      <c r="G39" s="767"/>
      <c r="H39" s="767"/>
      <c r="I39" s="767"/>
      <c r="J39" s="767"/>
      <c r="K39" s="767"/>
      <c r="L39" s="767"/>
      <c r="M39" s="767"/>
      <c r="N39" s="767"/>
      <c r="O39" s="767"/>
      <c r="P39" s="767"/>
      <c r="Q39" s="767"/>
      <c r="R39" s="767"/>
      <c r="S39" s="767"/>
      <c r="T39" s="767"/>
      <c r="U39" s="767"/>
      <c r="V39" s="767"/>
      <c r="W39" s="767"/>
      <c r="X39" s="767"/>
      <c r="Y39" s="767"/>
      <c r="Z39" s="768"/>
      <c r="AB39" s="288"/>
      <c r="AC39" s="288"/>
      <c r="AD39" s="288"/>
      <c r="AE39" s="288"/>
    </row>
    <row r="40" spans="1:31" s="110" customFormat="1" ht="9" customHeight="1" x14ac:dyDescent="0.2">
      <c r="A40" s="1"/>
      <c r="B40" s="1"/>
      <c r="AB40" s="233"/>
      <c r="AC40" s="233"/>
      <c r="AD40" s="233"/>
      <c r="AE40" s="233"/>
    </row>
    <row r="41" spans="1:31" s="110" customFormat="1" ht="9" customHeight="1" thickBot="1" x14ac:dyDescent="0.25">
      <c r="A41" s="1"/>
      <c r="B41" s="1"/>
      <c r="AB41" s="233"/>
      <c r="AC41" s="234"/>
      <c r="AD41" s="234"/>
      <c r="AE41" s="233"/>
    </row>
    <row r="42" spans="1:31" s="139" customFormat="1" ht="21" customHeight="1" thickBot="1" x14ac:dyDescent="0.25">
      <c r="A42" s="769" t="s">
        <v>53</v>
      </c>
      <c r="B42" s="770"/>
      <c r="C42" s="171">
        <f>SUM(C8:C36)</f>
        <v>0</v>
      </c>
      <c r="D42" s="368">
        <f t="shared" ref="D42:Z42" si="9">SUM(D8:D36)</f>
        <v>228</v>
      </c>
      <c r="E42" s="156">
        <f t="shared" si="9"/>
        <v>0</v>
      </c>
      <c r="F42" s="157">
        <f t="shared" si="9"/>
        <v>10</v>
      </c>
      <c r="G42" s="141">
        <f t="shared" si="9"/>
        <v>0</v>
      </c>
      <c r="H42" s="142">
        <f t="shared" si="9"/>
        <v>15</v>
      </c>
      <c r="I42" s="141">
        <f t="shared" si="9"/>
        <v>0</v>
      </c>
      <c r="J42" s="142">
        <f t="shared" si="9"/>
        <v>16</v>
      </c>
      <c r="K42" s="141">
        <f t="shared" si="9"/>
        <v>0</v>
      </c>
      <c r="L42" s="142">
        <f t="shared" si="9"/>
        <v>20</v>
      </c>
      <c r="M42" s="141">
        <f t="shared" si="9"/>
        <v>0</v>
      </c>
      <c r="N42" s="142">
        <f t="shared" si="9"/>
        <v>27</v>
      </c>
      <c r="O42" s="141">
        <f t="shared" si="9"/>
        <v>0</v>
      </c>
      <c r="P42" s="142">
        <f t="shared" si="9"/>
        <v>11</v>
      </c>
      <c r="Q42" s="141">
        <f t="shared" si="9"/>
        <v>0</v>
      </c>
      <c r="R42" s="142">
        <f t="shared" si="9"/>
        <v>4</v>
      </c>
      <c r="S42" s="141">
        <f>SUM(S8:S36)</f>
        <v>0</v>
      </c>
      <c r="T42" s="142">
        <f>SUM(T8:T36)</f>
        <v>11</v>
      </c>
      <c r="U42" s="141">
        <f t="shared" si="9"/>
        <v>0</v>
      </c>
      <c r="V42" s="142">
        <f t="shared" si="9"/>
        <v>0</v>
      </c>
      <c r="W42" s="141">
        <f t="shared" si="9"/>
        <v>0</v>
      </c>
      <c r="X42" s="142">
        <f t="shared" si="9"/>
        <v>0</v>
      </c>
      <c r="Y42" s="141">
        <f t="shared" si="9"/>
        <v>0</v>
      </c>
      <c r="Z42" s="142">
        <f t="shared" si="9"/>
        <v>0</v>
      </c>
      <c r="AB42" s="234"/>
      <c r="AC42" s="235"/>
      <c r="AD42" s="235"/>
      <c r="AE42" s="234"/>
    </row>
    <row r="43" spans="1:31" s="1" customFormat="1" ht="18" customHeight="1" thickBot="1" x14ac:dyDescent="0.25">
      <c r="A43" s="758" t="s">
        <v>57</v>
      </c>
      <c r="B43" s="759"/>
      <c r="C43" s="172"/>
      <c r="D43" s="170"/>
      <c r="E43" s="140">
        <f t="shared" ref="E43:Z43" si="10">E42-E7</f>
        <v>0</v>
      </c>
      <c r="F43" s="167">
        <f t="shared" si="10"/>
        <v>0</v>
      </c>
      <c r="G43" s="140">
        <f t="shared" si="10"/>
        <v>0</v>
      </c>
      <c r="H43" s="167">
        <f t="shared" si="10"/>
        <v>0</v>
      </c>
      <c r="I43" s="140">
        <f t="shared" si="10"/>
        <v>0</v>
      </c>
      <c r="J43" s="167">
        <f t="shared" si="10"/>
        <v>0</v>
      </c>
      <c r="K43" s="140">
        <f t="shared" si="10"/>
        <v>0</v>
      </c>
      <c r="L43" s="167">
        <f t="shared" si="10"/>
        <v>0</v>
      </c>
      <c r="M43" s="140">
        <f t="shared" si="10"/>
        <v>0</v>
      </c>
      <c r="N43" s="167">
        <f t="shared" si="10"/>
        <v>0</v>
      </c>
      <c r="O43" s="140">
        <f t="shared" si="10"/>
        <v>0</v>
      </c>
      <c r="P43" s="167">
        <f t="shared" si="10"/>
        <v>0</v>
      </c>
      <c r="Q43" s="140">
        <f t="shared" si="10"/>
        <v>0</v>
      </c>
      <c r="R43" s="167">
        <f t="shared" si="10"/>
        <v>0</v>
      </c>
      <c r="S43" s="140">
        <f t="shared" ref="S43:X43" si="11">S42-S7</f>
        <v>0</v>
      </c>
      <c r="T43" s="167">
        <f t="shared" si="11"/>
        <v>0</v>
      </c>
      <c r="U43" s="140">
        <f t="shared" si="11"/>
        <v>0</v>
      </c>
      <c r="V43" s="167">
        <f t="shared" si="11"/>
        <v>0</v>
      </c>
      <c r="W43" s="140">
        <f t="shared" si="11"/>
        <v>0</v>
      </c>
      <c r="X43" s="167">
        <f t="shared" si="11"/>
        <v>0</v>
      </c>
      <c r="Y43" s="140">
        <f t="shared" si="10"/>
        <v>0</v>
      </c>
      <c r="Z43" s="167">
        <f t="shared" si="10"/>
        <v>0</v>
      </c>
      <c r="AB43" s="235"/>
      <c r="AC43" s="233"/>
      <c r="AD43" s="233"/>
      <c r="AE43" s="235"/>
    </row>
    <row r="44" spans="1:31" s="110" customFormat="1" x14ac:dyDescent="0.2">
      <c r="A44" s="1"/>
      <c r="B44" s="1"/>
      <c r="AB44" s="233"/>
      <c r="AC44" s="233"/>
      <c r="AD44" s="233"/>
      <c r="AE44" s="233"/>
    </row>
    <row r="45" spans="1:31" s="110" customFormat="1" x14ac:dyDescent="0.2">
      <c r="A45" s="1"/>
      <c r="B45" s="1"/>
      <c r="AB45" s="233"/>
      <c r="AC45" s="233"/>
      <c r="AD45" s="233"/>
      <c r="AE45" s="233"/>
    </row>
    <row r="46" spans="1:31" s="110" customFormat="1" x14ac:dyDescent="0.2">
      <c r="A46" s="1"/>
      <c r="B46" s="1"/>
      <c r="AB46" s="233"/>
      <c r="AC46" s="233"/>
      <c r="AD46" s="233"/>
      <c r="AE46" s="233"/>
    </row>
    <row r="47" spans="1:31" s="110" customFormat="1" x14ac:dyDescent="0.2">
      <c r="A47" s="1"/>
      <c r="B47" s="1"/>
      <c r="AB47" s="233"/>
      <c r="AC47" s="232"/>
      <c r="AD47" s="232"/>
      <c r="AE47" s="233"/>
    </row>
  </sheetData>
  <mergeCells count="67">
    <mergeCell ref="A20:A24"/>
    <mergeCell ref="A42:B42"/>
    <mergeCell ref="A25:B25"/>
    <mergeCell ref="E25:Z25"/>
    <mergeCell ref="A26:A30"/>
    <mergeCell ref="A31:B31"/>
    <mergeCell ref="E31:Z31"/>
    <mergeCell ref="A43:B43"/>
    <mergeCell ref="A32:A36"/>
    <mergeCell ref="A37:Z37"/>
    <mergeCell ref="A38:Z38"/>
    <mergeCell ref="A39:Z39"/>
    <mergeCell ref="A14:A18"/>
    <mergeCell ref="A19:B19"/>
    <mergeCell ref="E19:Z19"/>
    <mergeCell ref="W4:X4"/>
    <mergeCell ref="W5:X5"/>
    <mergeCell ref="S4:T4"/>
    <mergeCell ref="S5:T5"/>
    <mergeCell ref="M5:N5"/>
    <mergeCell ref="K4:L4"/>
    <mergeCell ref="A13:B13"/>
    <mergeCell ref="E13:Z13"/>
    <mergeCell ref="U4:V4"/>
    <mergeCell ref="U5:V5"/>
    <mergeCell ref="Q5:R5"/>
    <mergeCell ref="D4:D6"/>
    <mergeCell ref="A8:A12"/>
    <mergeCell ref="A1:B1"/>
    <mergeCell ref="E3:F3"/>
    <mergeCell ref="G3:H3"/>
    <mergeCell ref="G1:H1"/>
    <mergeCell ref="E1:F1"/>
    <mergeCell ref="U3:V3"/>
    <mergeCell ref="E5:F5"/>
    <mergeCell ref="E4:F4"/>
    <mergeCell ref="Y3:Z3"/>
    <mergeCell ref="A7:B7"/>
    <mergeCell ref="C4:C6"/>
    <mergeCell ref="A3:B6"/>
    <mergeCell ref="Y5:Z5"/>
    <mergeCell ref="K5:L5"/>
    <mergeCell ref="O5:P5"/>
    <mergeCell ref="Y4:Z4"/>
    <mergeCell ref="Q3:R3"/>
    <mergeCell ref="W3:X3"/>
    <mergeCell ref="G4:H4"/>
    <mergeCell ref="G5:H5"/>
    <mergeCell ref="Q4:R4"/>
    <mergeCell ref="Y1:Z1"/>
    <mergeCell ref="M1:N1"/>
    <mergeCell ref="W1:X1"/>
    <mergeCell ref="Q1:R1"/>
    <mergeCell ref="O1:P1"/>
    <mergeCell ref="U1:V1"/>
    <mergeCell ref="I5:J5"/>
    <mergeCell ref="I4:J4"/>
    <mergeCell ref="I1:J1"/>
    <mergeCell ref="M4:N4"/>
    <mergeCell ref="S1:T1"/>
    <mergeCell ref="S3:T3"/>
    <mergeCell ref="O3:P3"/>
    <mergeCell ref="O4:P4"/>
    <mergeCell ref="I3:J3"/>
    <mergeCell ref="M3:N3"/>
    <mergeCell ref="K3:L3"/>
    <mergeCell ref="K1:L1"/>
  </mergeCells>
  <phoneticPr fontId="5" type="noConversion"/>
  <pageMargins left="0.12" right="0.2" top="0.14000000000000001" bottom="0.16" header="0.13" footer="0.14000000000000001"/>
  <pageSetup paperSize="9" scale="82" orientation="landscape" horizontalDpi="4294967294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4"/>
  <sheetViews>
    <sheetView zoomScale="102" zoomScaleNormal="102" workbookViewId="0">
      <selection activeCell="G2" sqref="G2"/>
    </sheetView>
  </sheetViews>
  <sheetFormatPr defaultColWidth="8.7109375" defaultRowHeight="12.75" x14ac:dyDescent="0.2"/>
  <cols>
    <col min="1" max="1" width="8.7109375" style="290" customWidth="1"/>
    <col min="2" max="2" width="10.7109375" style="290" customWidth="1"/>
    <col min="3" max="3" width="20.7109375" style="290" customWidth="1"/>
    <col min="4" max="4" width="20.140625" style="290" customWidth="1"/>
    <col min="5" max="5" width="10.7109375" style="290" customWidth="1"/>
    <col min="6" max="6" width="18" style="290" customWidth="1"/>
    <col min="7" max="255" width="8.7109375" style="290"/>
    <col min="256" max="256" width="8.7109375" style="290" customWidth="1"/>
    <col min="257" max="257" width="15.7109375" style="290" customWidth="1"/>
    <col min="258" max="258" width="10.7109375" style="290" customWidth="1"/>
    <col min="259" max="259" width="20.7109375" style="290" customWidth="1"/>
    <col min="260" max="260" width="20.140625" style="290" customWidth="1"/>
    <col min="261" max="261" width="10.7109375" style="290" customWidth="1"/>
    <col min="262" max="262" width="8.7109375" style="290" customWidth="1"/>
    <col min="263" max="511" width="8.7109375" style="290"/>
    <col min="512" max="512" width="8.7109375" style="290" customWidth="1"/>
    <col min="513" max="513" width="15.7109375" style="290" customWidth="1"/>
    <col min="514" max="514" width="10.7109375" style="290" customWidth="1"/>
    <col min="515" max="515" width="20.7109375" style="290" customWidth="1"/>
    <col min="516" max="516" width="20.140625" style="290" customWidth="1"/>
    <col min="517" max="517" width="10.7109375" style="290" customWidth="1"/>
    <col min="518" max="518" width="8.7109375" style="290" customWidth="1"/>
    <col min="519" max="767" width="8.7109375" style="290"/>
    <col min="768" max="768" width="8.7109375" style="290" customWidth="1"/>
    <col min="769" max="769" width="15.7109375" style="290" customWidth="1"/>
    <col min="770" max="770" width="10.7109375" style="290" customWidth="1"/>
    <col min="771" max="771" width="20.7109375" style="290" customWidth="1"/>
    <col min="772" max="772" width="20.140625" style="290" customWidth="1"/>
    <col min="773" max="773" width="10.7109375" style="290" customWidth="1"/>
    <col min="774" max="774" width="8.7109375" style="290" customWidth="1"/>
    <col min="775" max="1023" width="8.7109375" style="290"/>
    <col min="1024" max="1024" width="8.7109375" style="290" customWidth="1"/>
    <col min="1025" max="1025" width="15.7109375" style="290" customWidth="1"/>
    <col min="1026" max="1026" width="10.7109375" style="290" customWidth="1"/>
    <col min="1027" max="1027" width="20.7109375" style="290" customWidth="1"/>
    <col min="1028" max="1028" width="20.140625" style="290" customWidth="1"/>
    <col min="1029" max="1029" width="10.7109375" style="290" customWidth="1"/>
    <col min="1030" max="1030" width="8.7109375" style="290" customWidth="1"/>
    <col min="1031" max="1279" width="8.7109375" style="290"/>
    <col min="1280" max="1280" width="8.7109375" style="290" customWidth="1"/>
    <col min="1281" max="1281" width="15.7109375" style="290" customWidth="1"/>
    <col min="1282" max="1282" width="10.7109375" style="290" customWidth="1"/>
    <col min="1283" max="1283" width="20.7109375" style="290" customWidth="1"/>
    <col min="1284" max="1284" width="20.140625" style="290" customWidth="1"/>
    <col min="1285" max="1285" width="10.7109375" style="290" customWidth="1"/>
    <col min="1286" max="1286" width="8.7109375" style="290" customWidth="1"/>
    <col min="1287" max="1535" width="8.7109375" style="290"/>
    <col min="1536" max="1536" width="8.7109375" style="290" customWidth="1"/>
    <col min="1537" max="1537" width="15.7109375" style="290" customWidth="1"/>
    <col min="1538" max="1538" width="10.7109375" style="290" customWidth="1"/>
    <col min="1539" max="1539" width="20.7109375" style="290" customWidth="1"/>
    <col min="1540" max="1540" width="20.140625" style="290" customWidth="1"/>
    <col min="1541" max="1541" width="10.7109375" style="290" customWidth="1"/>
    <col min="1542" max="1542" width="8.7109375" style="290" customWidth="1"/>
    <col min="1543" max="1791" width="8.7109375" style="290"/>
    <col min="1792" max="1792" width="8.7109375" style="290" customWidth="1"/>
    <col min="1793" max="1793" width="15.7109375" style="290" customWidth="1"/>
    <col min="1794" max="1794" width="10.7109375" style="290" customWidth="1"/>
    <col min="1795" max="1795" width="20.7109375" style="290" customWidth="1"/>
    <col min="1796" max="1796" width="20.140625" style="290" customWidth="1"/>
    <col min="1797" max="1797" width="10.7109375" style="290" customWidth="1"/>
    <col min="1798" max="1798" width="8.7109375" style="290" customWidth="1"/>
    <col min="1799" max="2047" width="8.7109375" style="290"/>
    <col min="2048" max="2048" width="8.7109375" style="290" customWidth="1"/>
    <col min="2049" max="2049" width="15.7109375" style="290" customWidth="1"/>
    <col min="2050" max="2050" width="10.7109375" style="290" customWidth="1"/>
    <col min="2051" max="2051" width="20.7109375" style="290" customWidth="1"/>
    <col min="2052" max="2052" width="20.140625" style="290" customWidth="1"/>
    <col min="2053" max="2053" width="10.7109375" style="290" customWidth="1"/>
    <col min="2054" max="2054" width="8.7109375" style="290" customWidth="1"/>
    <col min="2055" max="2303" width="8.7109375" style="290"/>
    <col min="2304" max="2304" width="8.7109375" style="290" customWidth="1"/>
    <col min="2305" max="2305" width="15.7109375" style="290" customWidth="1"/>
    <col min="2306" max="2306" width="10.7109375" style="290" customWidth="1"/>
    <col min="2307" max="2307" width="20.7109375" style="290" customWidth="1"/>
    <col min="2308" max="2308" width="20.140625" style="290" customWidth="1"/>
    <col min="2309" max="2309" width="10.7109375" style="290" customWidth="1"/>
    <col min="2310" max="2310" width="8.7109375" style="290" customWidth="1"/>
    <col min="2311" max="2559" width="8.7109375" style="290"/>
    <col min="2560" max="2560" width="8.7109375" style="290" customWidth="1"/>
    <col min="2561" max="2561" width="15.7109375" style="290" customWidth="1"/>
    <col min="2562" max="2562" width="10.7109375" style="290" customWidth="1"/>
    <col min="2563" max="2563" width="20.7109375" style="290" customWidth="1"/>
    <col min="2564" max="2564" width="20.140625" style="290" customWidth="1"/>
    <col min="2565" max="2565" width="10.7109375" style="290" customWidth="1"/>
    <col min="2566" max="2566" width="8.7109375" style="290" customWidth="1"/>
    <col min="2567" max="2815" width="8.7109375" style="290"/>
    <col min="2816" max="2816" width="8.7109375" style="290" customWidth="1"/>
    <col min="2817" max="2817" width="15.7109375" style="290" customWidth="1"/>
    <col min="2818" max="2818" width="10.7109375" style="290" customWidth="1"/>
    <col min="2819" max="2819" width="20.7109375" style="290" customWidth="1"/>
    <col min="2820" max="2820" width="20.140625" style="290" customWidth="1"/>
    <col min="2821" max="2821" width="10.7109375" style="290" customWidth="1"/>
    <col min="2822" max="2822" width="8.7109375" style="290" customWidth="1"/>
    <col min="2823" max="3071" width="8.7109375" style="290"/>
    <col min="3072" max="3072" width="8.7109375" style="290" customWidth="1"/>
    <col min="3073" max="3073" width="15.7109375" style="290" customWidth="1"/>
    <col min="3074" max="3074" width="10.7109375" style="290" customWidth="1"/>
    <col min="3075" max="3075" width="20.7109375" style="290" customWidth="1"/>
    <col min="3076" max="3076" width="20.140625" style="290" customWidth="1"/>
    <col min="3077" max="3077" width="10.7109375" style="290" customWidth="1"/>
    <col min="3078" max="3078" width="8.7109375" style="290" customWidth="1"/>
    <col min="3079" max="3327" width="8.7109375" style="290"/>
    <col min="3328" max="3328" width="8.7109375" style="290" customWidth="1"/>
    <col min="3329" max="3329" width="15.7109375" style="290" customWidth="1"/>
    <col min="3330" max="3330" width="10.7109375" style="290" customWidth="1"/>
    <col min="3331" max="3331" width="20.7109375" style="290" customWidth="1"/>
    <col min="3332" max="3332" width="20.140625" style="290" customWidth="1"/>
    <col min="3333" max="3333" width="10.7109375" style="290" customWidth="1"/>
    <col min="3334" max="3334" width="8.7109375" style="290" customWidth="1"/>
    <col min="3335" max="3583" width="8.7109375" style="290"/>
    <col min="3584" max="3584" width="8.7109375" style="290" customWidth="1"/>
    <col min="3585" max="3585" width="15.7109375" style="290" customWidth="1"/>
    <col min="3586" max="3586" width="10.7109375" style="290" customWidth="1"/>
    <col min="3587" max="3587" width="20.7109375" style="290" customWidth="1"/>
    <col min="3588" max="3588" width="20.140625" style="290" customWidth="1"/>
    <col min="3589" max="3589" width="10.7109375" style="290" customWidth="1"/>
    <col min="3590" max="3590" width="8.7109375" style="290" customWidth="1"/>
    <col min="3591" max="3839" width="8.7109375" style="290"/>
    <col min="3840" max="3840" width="8.7109375" style="290" customWidth="1"/>
    <col min="3841" max="3841" width="15.7109375" style="290" customWidth="1"/>
    <col min="3842" max="3842" width="10.7109375" style="290" customWidth="1"/>
    <col min="3843" max="3843" width="20.7109375" style="290" customWidth="1"/>
    <col min="3844" max="3844" width="20.140625" style="290" customWidth="1"/>
    <col min="3845" max="3845" width="10.7109375" style="290" customWidth="1"/>
    <col min="3846" max="3846" width="8.7109375" style="290" customWidth="1"/>
    <col min="3847" max="4095" width="8.7109375" style="290"/>
    <col min="4096" max="4096" width="8.7109375" style="290" customWidth="1"/>
    <col min="4097" max="4097" width="15.7109375" style="290" customWidth="1"/>
    <col min="4098" max="4098" width="10.7109375" style="290" customWidth="1"/>
    <col min="4099" max="4099" width="20.7109375" style="290" customWidth="1"/>
    <col min="4100" max="4100" width="20.140625" style="290" customWidth="1"/>
    <col min="4101" max="4101" width="10.7109375" style="290" customWidth="1"/>
    <col min="4102" max="4102" width="8.7109375" style="290" customWidth="1"/>
    <col min="4103" max="4351" width="8.7109375" style="290"/>
    <col min="4352" max="4352" width="8.7109375" style="290" customWidth="1"/>
    <col min="4353" max="4353" width="15.7109375" style="290" customWidth="1"/>
    <col min="4354" max="4354" width="10.7109375" style="290" customWidth="1"/>
    <col min="4355" max="4355" width="20.7109375" style="290" customWidth="1"/>
    <col min="4356" max="4356" width="20.140625" style="290" customWidth="1"/>
    <col min="4357" max="4357" width="10.7109375" style="290" customWidth="1"/>
    <col min="4358" max="4358" width="8.7109375" style="290" customWidth="1"/>
    <col min="4359" max="4607" width="8.7109375" style="290"/>
    <col min="4608" max="4608" width="8.7109375" style="290" customWidth="1"/>
    <col min="4609" max="4609" width="15.7109375" style="290" customWidth="1"/>
    <col min="4610" max="4610" width="10.7109375" style="290" customWidth="1"/>
    <col min="4611" max="4611" width="20.7109375" style="290" customWidth="1"/>
    <col min="4612" max="4612" width="20.140625" style="290" customWidth="1"/>
    <col min="4613" max="4613" width="10.7109375" style="290" customWidth="1"/>
    <col min="4614" max="4614" width="8.7109375" style="290" customWidth="1"/>
    <col min="4615" max="4863" width="8.7109375" style="290"/>
    <col min="4864" max="4864" width="8.7109375" style="290" customWidth="1"/>
    <col min="4865" max="4865" width="15.7109375" style="290" customWidth="1"/>
    <col min="4866" max="4866" width="10.7109375" style="290" customWidth="1"/>
    <col min="4867" max="4867" width="20.7109375" style="290" customWidth="1"/>
    <col min="4868" max="4868" width="20.140625" style="290" customWidth="1"/>
    <col min="4869" max="4869" width="10.7109375" style="290" customWidth="1"/>
    <col min="4870" max="4870" width="8.7109375" style="290" customWidth="1"/>
    <col min="4871" max="5119" width="8.7109375" style="290"/>
    <col min="5120" max="5120" width="8.7109375" style="290" customWidth="1"/>
    <col min="5121" max="5121" width="15.7109375" style="290" customWidth="1"/>
    <col min="5122" max="5122" width="10.7109375" style="290" customWidth="1"/>
    <col min="5123" max="5123" width="20.7109375" style="290" customWidth="1"/>
    <col min="5124" max="5124" width="20.140625" style="290" customWidth="1"/>
    <col min="5125" max="5125" width="10.7109375" style="290" customWidth="1"/>
    <col min="5126" max="5126" width="8.7109375" style="290" customWidth="1"/>
    <col min="5127" max="5375" width="8.7109375" style="290"/>
    <col min="5376" max="5376" width="8.7109375" style="290" customWidth="1"/>
    <col min="5377" max="5377" width="15.7109375" style="290" customWidth="1"/>
    <col min="5378" max="5378" width="10.7109375" style="290" customWidth="1"/>
    <col min="5379" max="5379" width="20.7109375" style="290" customWidth="1"/>
    <col min="5380" max="5380" width="20.140625" style="290" customWidth="1"/>
    <col min="5381" max="5381" width="10.7109375" style="290" customWidth="1"/>
    <col min="5382" max="5382" width="8.7109375" style="290" customWidth="1"/>
    <col min="5383" max="5631" width="8.7109375" style="290"/>
    <col min="5632" max="5632" width="8.7109375" style="290" customWidth="1"/>
    <col min="5633" max="5633" width="15.7109375" style="290" customWidth="1"/>
    <col min="5634" max="5634" width="10.7109375" style="290" customWidth="1"/>
    <col min="5635" max="5635" width="20.7109375" style="290" customWidth="1"/>
    <col min="5636" max="5636" width="20.140625" style="290" customWidth="1"/>
    <col min="5637" max="5637" width="10.7109375" style="290" customWidth="1"/>
    <col min="5638" max="5638" width="8.7109375" style="290" customWidth="1"/>
    <col min="5639" max="5887" width="8.7109375" style="290"/>
    <col min="5888" max="5888" width="8.7109375" style="290" customWidth="1"/>
    <col min="5889" max="5889" width="15.7109375" style="290" customWidth="1"/>
    <col min="5890" max="5890" width="10.7109375" style="290" customWidth="1"/>
    <col min="5891" max="5891" width="20.7109375" style="290" customWidth="1"/>
    <col min="5892" max="5892" width="20.140625" style="290" customWidth="1"/>
    <col min="5893" max="5893" width="10.7109375" style="290" customWidth="1"/>
    <col min="5894" max="5894" width="8.7109375" style="290" customWidth="1"/>
    <col min="5895" max="6143" width="8.7109375" style="290"/>
    <col min="6144" max="6144" width="8.7109375" style="290" customWidth="1"/>
    <col min="6145" max="6145" width="15.7109375" style="290" customWidth="1"/>
    <col min="6146" max="6146" width="10.7109375" style="290" customWidth="1"/>
    <col min="6147" max="6147" width="20.7109375" style="290" customWidth="1"/>
    <col min="6148" max="6148" width="20.140625" style="290" customWidth="1"/>
    <col min="6149" max="6149" width="10.7109375" style="290" customWidth="1"/>
    <col min="6150" max="6150" width="8.7109375" style="290" customWidth="1"/>
    <col min="6151" max="6399" width="8.7109375" style="290"/>
    <col min="6400" max="6400" width="8.7109375" style="290" customWidth="1"/>
    <col min="6401" max="6401" width="15.7109375" style="290" customWidth="1"/>
    <col min="6402" max="6402" width="10.7109375" style="290" customWidth="1"/>
    <col min="6403" max="6403" width="20.7109375" style="290" customWidth="1"/>
    <col min="6404" max="6404" width="20.140625" style="290" customWidth="1"/>
    <col min="6405" max="6405" width="10.7109375" style="290" customWidth="1"/>
    <col min="6406" max="6406" width="8.7109375" style="290" customWidth="1"/>
    <col min="6407" max="6655" width="8.7109375" style="290"/>
    <col min="6656" max="6656" width="8.7109375" style="290" customWidth="1"/>
    <col min="6657" max="6657" width="15.7109375" style="290" customWidth="1"/>
    <col min="6658" max="6658" width="10.7109375" style="290" customWidth="1"/>
    <col min="6659" max="6659" width="20.7109375" style="290" customWidth="1"/>
    <col min="6660" max="6660" width="20.140625" style="290" customWidth="1"/>
    <col min="6661" max="6661" width="10.7109375" style="290" customWidth="1"/>
    <col min="6662" max="6662" width="8.7109375" style="290" customWidth="1"/>
    <col min="6663" max="6911" width="8.7109375" style="290"/>
    <col min="6912" max="6912" width="8.7109375" style="290" customWidth="1"/>
    <col min="6913" max="6913" width="15.7109375" style="290" customWidth="1"/>
    <col min="6914" max="6914" width="10.7109375" style="290" customWidth="1"/>
    <col min="6915" max="6915" width="20.7109375" style="290" customWidth="1"/>
    <col min="6916" max="6916" width="20.140625" style="290" customWidth="1"/>
    <col min="6917" max="6917" width="10.7109375" style="290" customWidth="1"/>
    <col min="6918" max="6918" width="8.7109375" style="290" customWidth="1"/>
    <col min="6919" max="7167" width="8.7109375" style="290"/>
    <col min="7168" max="7168" width="8.7109375" style="290" customWidth="1"/>
    <col min="7169" max="7169" width="15.7109375" style="290" customWidth="1"/>
    <col min="7170" max="7170" width="10.7109375" style="290" customWidth="1"/>
    <col min="7171" max="7171" width="20.7109375" style="290" customWidth="1"/>
    <col min="7172" max="7172" width="20.140625" style="290" customWidth="1"/>
    <col min="7173" max="7173" width="10.7109375" style="290" customWidth="1"/>
    <col min="7174" max="7174" width="8.7109375" style="290" customWidth="1"/>
    <col min="7175" max="7423" width="8.7109375" style="290"/>
    <col min="7424" max="7424" width="8.7109375" style="290" customWidth="1"/>
    <col min="7425" max="7425" width="15.7109375" style="290" customWidth="1"/>
    <col min="7426" max="7426" width="10.7109375" style="290" customWidth="1"/>
    <col min="7427" max="7427" width="20.7109375" style="290" customWidth="1"/>
    <col min="7428" max="7428" width="20.140625" style="290" customWidth="1"/>
    <col min="7429" max="7429" width="10.7109375" style="290" customWidth="1"/>
    <col min="7430" max="7430" width="8.7109375" style="290" customWidth="1"/>
    <col min="7431" max="7679" width="8.7109375" style="290"/>
    <col min="7680" max="7680" width="8.7109375" style="290" customWidth="1"/>
    <col min="7681" max="7681" width="15.7109375" style="290" customWidth="1"/>
    <col min="7682" max="7682" width="10.7109375" style="290" customWidth="1"/>
    <col min="7683" max="7683" width="20.7109375" style="290" customWidth="1"/>
    <col min="7684" max="7684" width="20.140625" style="290" customWidth="1"/>
    <col min="7685" max="7685" width="10.7109375" style="290" customWidth="1"/>
    <col min="7686" max="7686" width="8.7109375" style="290" customWidth="1"/>
    <col min="7687" max="7935" width="8.7109375" style="290"/>
    <col min="7936" max="7936" width="8.7109375" style="290" customWidth="1"/>
    <col min="7937" max="7937" width="15.7109375" style="290" customWidth="1"/>
    <col min="7938" max="7938" width="10.7109375" style="290" customWidth="1"/>
    <col min="7939" max="7939" width="20.7109375" style="290" customWidth="1"/>
    <col min="7940" max="7940" width="20.140625" style="290" customWidth="1"/>
    <col min="7941" max="7941" width="10.7109375" style="290" customWidth="1"/>
    <col min="7942" max="7942" width="8.7109375" style="290" customWidth="1"/>
    <col min="7943" max="8191" width="8.7109375" style="290"/>
    <col min="8192" max="8192" width="8.7109375" style="290" customWidth="1"/>
    <col min="8193" max="8193" width="15.7109375" style="290" customWidth="1"/>
    <col min="8194" max="8194" width="10.7109375" style="290" customWidth="1"/>
    <col min="8195" max="8195" width="20.7109375" style="290" customWidth="1"/>
    <col min="8196" max="8196" width="20.140625" style="290" customWidth="1"/>
    <col min="8197" max="8197" width="10.7109375" style="290" customWidth="1"/>
    <col min="8198" max="8198" width="8.7109375" style="290" customWidth="1"/>
    <col min="8199" max="8447" width="8.7109375" style="290"/>
    <col min="8448" max="8448" width="8.7109375" style="290" customWidth="1"/>
    <col min="8449" max="8449" width="15.7109375" style="290" customWidth="1"/>
    <col min="8450" max="8450" width="10.7109375" style="290" customWidth="1"/>
    <col min="8451" max="8451" width="20.7109375" style="290" customWidth="1"/>
    <col min="8452" max="8452" width="20.140625" style="290" customWidth="1"/>
    <col min="8453" max="8453" width="10.7109375" style="290" customWidth="1"/>
    <col min="8454" max="8454" width="8.7109375" style="290" customWidth="1"/>
    <col min="8455" max="8703" width="8.7109375" style="290"/>
    <col min="8704" max="8704" width="8.7109375" style="290" customWidth="1"/>
    <col min="8705" max="8705" width="15.7109375" style="290" customWidth="1"/>
    <col min="8706" max="8706" width="10.7109375" style="290" customWidth="1"/>
    <col min="8707" max="8707" width="20.7109375" style="290" customWidth="1"/>
    <col min="8708" max="8708" width="20.140625" style="290" customWidth="1"/>
    <col min="8709" max="8709" width="10.7109375" style="290" customWidth="1"/>
    <col min="8710" max="8710" width="8.7109375" style="290" customWidth="1"/>
    <col min="8711" max="8959" width="8.7109375" style="290"/>
    <col min="8960" max="8960" width="8.7109375" style="290" customWidth="1"/>
    <col min="8961" max="8961" width="15.7109375" style="290" customWidth="1"/>
    <col min="8962" max="8962" width="10.7109375" style="290" customWidth="1"/>
    <col min="8963" max="8963" width="20.7109375" style="290" customWidth="1"/>
    <col min="8964" max="8964" width="20.140625" style="290" customWidth="1"/>
    <col min="8965" max="8965" width="10.7109375" style="290" customWidth="1"/>
    <col min="8966" max="8966" width="8.7109375" style="290" customWidth="1"/>
    <col min="8967" max="9215" width="8.7109375" style="290"/>
    <col min="9216" max="9216" width="8.7109375" style="290" customWidth="1"/>
    <col min="9217" max="9217" width="15.7109375" style="290" customWidth="1"/>
    <col min="9218" max="9218" width="10.7109375" style="290" customWidth="1"/>
    <col min="9219" max="9219" width="20.7109375" style="290" customWidth="1"/>
    <col min="9220" max="9220" width="20.140625" style="290" customWidth="1"/>
    <col min="9221" max="9221" width="10.7109375" style="290" customWidth="1"/>
    <col min="9222" max="9222" width="8.7109375" style="290" customWidth="1"/>
    <col min="9223" max="9471" width="8.7109375" style="290"/>
    <col min="9472" max="9472" width="8.7109375" style="290" customWidth="1"/>
    <col min="9473" max="9473" width="15.7109375" style="290" customWidth="1"/>
    <col min="9474" max="9474" width="10.7109375" style="290" customWidth="1"/>
    <col min="9475" max="9475" width="20.7109375" style="290" customWidth="1"/>
    <col min="9476" max="9476" width="20.140625" style="290" customWidth="1"/>
    <col min="9477" max="9477" width="10.7109375" style="290" customWidth="1"/>
    <col min="9478" max="9478" width="8.7109375" style="290" customWidth="1"/>
    <col min="9479" max="9727" width="8.7109375" style="290"/>
    <col min="9728" max="9728" width="8.7109375" style="290" customWidth="1"/>
    <col min="9729" max="9729" width="15.7109375" style="290" customWidth="1"/>
    <col min="9730" max="9730" width="10.7109375" style="290" customWidth="1"/>
    <col min="9731" max="9731" width="20.7109375" style="290" customWidth="1"/>
    <col min="9732" max="9732" width="20.140625" style="290" customWidth="1"/>
    <col min="9733" max="9733" width="10.7109375" style="290" customWidth="1"/>
    <col min="9734" max="9734" width="8.7109375" style="290" customWidth="1"/>
    <col min="9735" max="9983" width="8.7109375" style="290"/>
    <col min="9984" max="9984" width="8.7109375" style="290" customWidth="1"/>
    <col min="9985" max="9985" width="15.7109375" style="290" customWidth="1"/>
    <col min="9986" max="9986" width="10.7109375" style="290" customWidth="1"/>
    <col min="9987" max="9987" width="20.7109375" style="290" customWidth="1"/>
    <col min="9988" max="9988" width="20.140625" style="290" customWidth="1"/>
    <col min="9989" max="9989" width="10.7109375" style="290" customWidth="1"/>
    <col min="9990" max="9990" width="8.7109375" style="290" customWidth="1"/>
    <col min="9991" max="10239" width="8.7109375" style="290"/>
    <col min="10240" max="10240" width="8.7109375" style="290" customWidth="1"/>
    <col min="10241" max="10241" width="15.7109375" style="290" customWidth="1"/>
    <col min="10242" max="10242" width="10.7109375" style="290" customWidth="1"/>
    <col min="10243" max="10243" width="20.7109375" style="290" customWidth="1"/>
    <col min="10244" max="10244" width="20.140625" style="290" customWidth="1"/>
    <col min="10245" max="10245" width="10.7109375" style="290" customWidth="1"/>
    <col min="10246" max="10246" width="8.7109375" style="290" customWidth="1"/>
    <col min="10247" max="10495" width="8.7109375" style="290"/>
    <col min="10496" max="10496" width="8.7109375" style="290" customWidth="1"/>
    <col min="10497" max="10497" width="15.7109375" style="290" customWidth="1"/>
    <col min="10498" max="10498" width="10.7109375" style="290" customWidth="1"/>
    <col min="10499" max="10499" width="20.7109375" style="290" customWidth="1"/>
    <col min="10500" max="10500" width="20.140625" style="290" customWidth="1"/>
    <col min="10501" max="10501" width="10.7109375" style="290" customWidth="1"/>
    <col min="10502" max="10502" width="8.7109375" style="290" customWidth="1"/>
    <col min="10503" max="10751" width="8.7109375" style="290"/>
    <col min="10752" max="10752" width="8.7109375" style="290" customWidth="1"/>
    <col min="10753" max="10753" width="15.7109375" style="290" customWidth="1"/>
    <col min="10754" max="10754" width="10.7109375" style="290" customWidth="1"/>
    <col min="10755" max="10755" width="20.7109375" style="290" customWidth="1"/>
    <col min="10756" max="10756" width="20.140625" style="290" customWidth="1"/>
    <col min="10757" max="10757" width="10.7109375" style="290" customWidth="1"/>
    <col min="10758" max="10758" width="8.7109375" style="290" customWidth="1"/>
    <col min="10759" max="11007" width="8.7109375" style="290"/>
    <col min="11008" max="11008" width="8.7109375" style="290" customWidth="1"/>
    <col min="11009" max="11009" width="15.7109375" style="290" customWidth="1"/>
    <col min="11010" max="11010" width="10.7109375" style="290" customWidth="1"/>
    <col min="11011" max="11011" width="20.7109375" style="290" customWidth="1"/>
    <col min="11012" max="11012" width="20.140625" style="290" customWidth="1"/>
    <col min="11013" max="11013" width="10.7109375" style="290" customWidth="1"/>
    <col min="11014" max="11014" width="8.7109375" style="290" customWidth="1"/>
    <col min="11015" max="11263" width="8.7109375" style="290"/>
    <col min="11264" max="11264" width="8.7109375" style="290" customWidth="1"/>
    <col min="11265" max="11265" width="15.7109375" style="290" customWidth="1"/>
    <col min="11266" max="11266" width="10.7109375" style="290" customWidth="1"/>
    <col min="11267" max="11267" width="20.7109375" style="290" customWidth="1"/>
    <col min="11268" max="11268" width="20.140625" style="290" customWidth="1"/>
    <col min="11269" max="11269" width="10.7109375" style="290" customWidth="1"/>
    <col min="11270" max="11270" width="8.7109375" style="290" customWidth="1"/>
    <col min="11271" max="11519" width="8.7109375" style="290"/>
    <col min="11520" max="11520" width="8.7109375" style="290" customWidth="1"/>
    <col min="11521" max="11521" width="15.7109375" style="290" customWidth="1"/>
    <col min="11522" max="11522" width="10.7109375" style="290" customWidth="1"/>
    <col min="11523" max="11523" width="20.7109375" style="290" customWidth="1"/>
    <col min="11524" max="11524" width="20.140625" style="290" customWidth="1"/>
    <col min="11525" max="11525" width="10.7109375" style="290" customWidth="1"/>
    <col min="11526" max="11526" width="8.7109375" style="290" customWidth="1"/>
    <col min="11527" max="11775" width="8.7109375" style="290"/>
    <col min="11776" max="11776" width="8.7109375" style="290" customWidth="1"/>
    <col min="11777" max="11777" width="15.7109375" style="290" customWidth="1"/>
    <col min="11778" max="11778" width="10.7109375" style="290" customWidth="1"/>
    <col min="11779" max="11779" width="20.7109375" style="290" customWidth="1"/>
    <col min="11780" max="11780" width="20.140625" style="290" customWidth="1"/>
    <col min="11781" max="11781" width="10.7109375" style="290" customWidth="1"/>
    <col min="11782" max="11782" width="8.7109375" style="290" customWidth="1"/>
    <col min="11783" max="12031" width="8.7109375" style="290"/>
    <col min="12032" max="12032" width="8.7109375" style="290" customWidth="1"/>
    <col min="12033" max="12033" width="15.7109375" style="290" customWidth="1"/>
    <col min="12034" max="12034" width="10.7109375" style="290" customWidth="1"/>
    <col min="12035" max="12035" width="20.7109375" style="290" customWidth="1"/>
    <col min="12036" max="12036" width="20.140625" style="290" customWidth="1"/>
    <col min="12037" max="12037" width="10.7109375" style="290" customWidth="1"/>
    <col min="12038" max="12038" width="8.7109375" style="290" customWidth="1"/>
    <col min="12039" max="12287" width="8.7109375" style="290"/>
    <col min="12288" max="12288" width="8.7109375" style="290" customWidth="1"/>
    <col min="12289" max="12289" width="15.7109375" style="290" customWidth="1"/>
    <col min="12290" max="12290" width="10.7109375" style="290" customWidth="1"/>
    <col min="12291" max="12291" width="20.7109375" style="290" customWidth="1"/>
    <col min="12292" max="12292" width="20.140625" style="290" customWidth="1"/>
    <col min="12293" max="12293" width="10.7109375" style="290" customWidth="1"/>
    <col min="12294" max="12294" width="8.7109375" style="290" customWidth="1"/>
    <col min="12295" max="12543" width="8.7109375" style="290"/>
    <col min="12544" max="12544" width="8.7109375" style="290" customWidth="1"/>
    <col min="12545" max="12545" width="15.7109375" style="290" customWidth="1"/>
    <col min="12546" max="12546" width="10.7109375" style="290" customWidth="1"/>
    <col min="12547" max="12547" width="20.7109375" style="290" customWidth="1"/>
    <col min="12548" max="12548" width="20.140625" style="290" customWidth="1"/>
    <col min="12549" max="12549" width="10.7109375" style="290" customWidth="1"/>
    <col min="12550" max="12550" width="8.7109375" style="290" customWidth="1"/>
    <col min="12551" max="12799" width="8.7109375" style="290"/>
    <col min="12800" max="12800" width="8.7109375" style="290" customWidth="1"/>
    <col min="12801" max="12801" width="15.7109375" style="290" customWidth="1"/>
    <col min="12802" max="12802" width="10.7109375" style="290" customWidth="1"/>
    <col min="12803" max="12803" width="20.7109375" style="290" customWidth="1"/>
    <col min="12804" max="12804" width="20.140625" style="290" customWidth="1"/>
    <col min="12805" max="12805" width="10.7109375" style="290" customWidth="1"/>
    <col min="12806" max="12806" width="8.7109375" style="290" customWidth="1"/>
    <col min="12807" max="13055" width="8.7109375" style="290"/>
    <col min="13056" max="13056" width="8.7109375" style="290" customWidth="1"/>
    <col min="13057" max="13057" width="15.7109375" style="290" customWidth="1"/>
    <col min="13058" max="13058" width="10.7109375" style="290" customWidth="1"/>
    <col min="13059" max="13059" width="20.7109375" style="290" customWidth="1"/>
    <col min="13060" max="13060" width="20.140625" style="290" customWidth="1"/>
    <col min="13061" max="13061" width="10.7109375" style="290" customWidth="1"/>
    <col min="13062" max="13062" width="8.7109375" style="290" customWidth="1"/>
    <col min="13063" max="13311" width="8.7109375" style="290"/>
    <col min="13312" max="13312" width="8.7109375" style="290" customWidth="1"/>
    <col min="13313" max="13313" width="15.7109375" style="290" customWidth="1"/>
    <col min="13314" max="13314" width="10.7109375" style="290" customWidth="1"/>
    <col min="13315" max="13315" width="20.7109375" style="290" customWidth="1"/>
    <col min="13316" max="13316" width="20.140625" style="290" customWidth="1"/>
    <col min="13317" max="13317" width="10.7109375" style="290" customWidth="1"/>
    <col min="13318" max="13318" width="8.7109375" style="290" customWidth="1"/>
    <col min="13319" max="13567" width="8.7109375" style="290"/>
    <col min="13568" max="13568" width="8.7109375" style="290" customWidth="1"/>
    <col min="13569" max="13569" width="15.7109375" style="290" customWidth="1"/>
    <col min="13570" max="13570" width="10.7109375" style="290" customWidth="1"/>
    <col min="13571" max="13571" width="20.7109375" style="290" customWidth="1"/>
    <col min="13572" max="13572" width="20.140625" style="290" customWidth="1"/>
    <col min="13573" max="13573" width="10.7109375" style="290" customWidth="1"/>
    <col min="13574" max="13574" width="8.7109375" style="290" customWidth="1"/>
    <col min="13575" max="13823" width="8.7109375" style="290"/>
    <col min="13824" max="13824" width="8.7109375" style="290" customWidth="1"/>
    <col min="13825" max="13825" width="15.7109375" style="290" customWidth="1"/>
    <col min="13826" max="13826" width="10.7109375" style="290" customWidth="1"/>
    <col min="13827" max="13827" width="20.7109375" style="290" customWidth="1"/>
    <col min="13828" max="13828" width="20.140625" style="290" customWidth="1"/>
    <col min="13829" max="13829" width="10.7109375" style="290" customWidth="1"/>
    <col min="13830" max="13830" width="8.7109375" style="290" customWidth="1"/>
    <col min="13831" max="14079" width="8.7109375" style="290"/>
    <col min="14080" max="14080" width="8.7109375" style="290" customWidth="1"/>
    <col min="14081" max="14081" width="15.7109375" style="290" customWidth="1"/>
    <col min="14082" max="14082" width="10.7109375" style="290" customWidth="1"/>
    <col min="14083" max="14083" width="20.7109375" style="290" customWidth="1"/>
    <col min="14084" max="14084" width="20.140625" style="290" customWidth="1"/>
    <col min="14085" max="14085" width="10.7109375" style="290" customWidth="1"/>
    <col min="14086" max="14086" width="8.7109375" style="290" customWidth="1"/>
    <col min="14087" max="14335" width="8.7109375" style="290"/>
    <col min="14336" max="14336" width="8.7109375" style="290" customWidth="1"/>
    <col min="14337" max="14337" width="15.7109375" style="290" customWidth="1"/>
    <col min="14338" max="14338" width="10.7109375" style="290" customWidth="1"/>
    <col min="14339" max="14339" width="20.7109375" style="290" customWidth="1"/>
    <col min="14340" max="14340" width="20.140625" style="290" customWidth="1"/>
    <col min="14341" max="14341" width="10.7109375" style="290" customWidth="1"/>
    <col min="14342" max="14342" width="8.7109375" style="290" customWidth="1"/>
    <col min="14343" max="14591" width="8.7109375" style="290"/>
    <col min="14592" max="14592" width="8.7109375" style="290" customWidth="1"/>
    <col min="14593" max="14593" width="15.7109375" style="290" customWidth="1"/>
    <col min="14594" max="14594" width="10.7109375" style="290" customWidth="1"/>
    <col min="14595" max="14595" width="20.7109375" style="290" customWidth="1"/>
    <col min="14596" max="14596" width="20.140625" style="290" customWidth="1"/>
    <col min="14597" max="14597" width="10.7109375" style="290" customWidth="1"/>
    <col min="14598" max="14598" width="8.7109375" style="290" customWidth="1"/>
    <col min="14599" max="14847" width="8.7109375" style="290"/>
    <col min="14848" max="14848" width="8.7109375" style="290" customWidth="1"/>
    <col min="14849" max="14849" width="15.7109375" style="290" customWidth="1"/>
    <col min="14850" max="14850" width="10.7109375" style="290" customWidth="1"/>
    <col min="14851" max="14851" width="20.7109375" style="290" customWidth="1"/>
    <col min="14852" max="14852" width="20.140625" style="290" customWidth="1"/>
    <col min="14853" max="14853" width="10.7109375" style="290" customWidth="1"/>
    <col min="14854" max="14854" width="8.7109375" style="290" customWidth="1"/>
    <col min="14855" max="15103" width="8.7109375" style="290"/>
    <col min="15104" max="15104" width="8.7109375" style="290" customWidth="1"/>
    <col min="15105" max="15105" width="15.7109375" style="290" customWidth="1"/>
    <col min="15106" max="15106" width="10.7109375" style="290" customWidth="1"/>
    <col min="15107" max="15107" width="20.7109375" style="290" customWidth="1"/>
    <col min="15108" max="15108" width="20.140625" style="290" customWidth="1"/>
    <col min="15109" max="15109" width="10.7109375" style="290" customWidth="1"/>
    <col min="15110" max="15110" width="8.7109375" style="290" customWidth="1"/>
    <col min="15111" max="15359" width="8.7109375" style="290"/>
    <col min="15360" max="15360" width="8.7109375" style="290" customWidth="1"/>
    <col min="15361" max="15361" width="15.7109375" style="290" customWidth="1"/>
    <col min="15362" max="15362" width="10.7109375" style="290" customWidth="1"/>
    <col min="15363" max="15363" width="20.7109375" style="290" customWidth="1"/>
    <col min="15364" max="15364" width="20.140625" style="290" customWidth="1"/>
    <col min="15365" max="15365" width="10.7109375" style="290" customWidth="1"/>
    <col min="15366" max="15366" width="8.7109375" style="290" customWidth="1"/>
    <col min="15367" max="15615" width="8.7109375" style="290"/>
    <col min="15616" max="15616" width="8.7109375" style="290" customWidth="1"/>
    <col min="15617" max="15617" width="15.7109375" style="290" customWidth="1"/>
    <col min="15618" max="15618" width="10.7109375" style="290" customWidth="1"/>
    <col min="15619" max="15619" width="20.7109375" style="290" customWidth="1"/>
    <col min="15620" max="15620" width="20.140625" style="290" customWidth="1"/>
    <col min="15621" max="15621" width="10.7109375" style="290" customWidth="1"/>
    <col min="15622" max="15622" width="8.7109375" style="290" customWidth="1"/>
    <col min="15623" max="15871" width="8.7109375" style="290"/>
    <col min="15872" max="15872" width="8.7109375" style="290" customWidth="1"/>
    <col min="15873" max="15873" width="15.7109375" style="290" customWidth="1"/>
    <col min="15874" max="15874" width="10.7109375" style="290" customWidth="1"/>
    <col min="15875" max="15875" width="20.7109375" style="290" customWidth="1"/>
    <col min="15876" max="15876" width="20.140625" style="290" customWidth="1"/>
    <col min="15877" max="15877" width="10.7109375" style="290" customWidth="1"/>
    <col min="15878" max="15878" width="8.7109375" style="290" customWidth="1"/>
    <col min="15879" max="16127" width="8.7109375" style="290"/>
    <col min="16128" max="16128" width="8.7109375" style="290" customWidth="1"/>
    <col min="16129" max="16129" width="15.7109375" style="290" customWidth="1"/>
    <col min="16130" max="16130" width="10.7109375" style="290" customWidth="1"/>
    <col min="16131" max="16131" width="20.7109375" style="290" customWidth="1"/>
    <col min="16132" max="16132" width="20.140625" style="290" customWidth="1"/>
    <col min="16133" max="16133" width="10.7109375" style="290" customWidth="1"/>
    <col min="16134" max="16134" width="8.7109375" style="290" customWidth="1"/>
    <col min="16135" max="16384" width="8.7109375" style="290"/>
  </cols>
  <sheetData>
    <row r="1" spans="1:6" ht="13.15" customHeight="1" thickBot="1" x14ac:dyDescent="0.25">
      <c r="A1" s="304" t="s">
        <v>21</v>
      </c>
      <c r="B1" s="294" t="s">
        <v>88</v>
      </c>
      <c r="C1" s="305" t="s">
        <v>1</v>
      </c>
      <c r="D1" s="305" t="s">
        <v>2</v>
      </c>
      <c r="E1" s="305" t="s">
        <v>87</v>
      </c>
    </row>
    <row r="2" spans="1:6" ht="15.75" thickBot="1" x14ac:dyDescent="0.25">
      <c r="A2" s="295" t="s">
        <v>112</v>
      </c>
      <c r="B2" s="298" t="s">
        <v>20</v>
      </c>
      <c r="C2" s="299" t="s">
        <v>359</v>
      </c>
      <c r="D2" s="299" t="s">
        <v>360</v>
      </c>
      <c r="E2" s="300" t="s">
        <v>73</v>
      </c>
      <c r="F2" s="373" t="s">
        <v>363</v>
      </c>
    </row>
    <row r="3" spans="1:6" ht="15" x14ac:dyDescent="0.2">
      <c r="A3" s="295" t="s">
        <v>112</v>
      </c>
      <c r="B3" s="293"/>
      <c r="C3" s="338" t="s">
        <v>142</v>
      </c>
      <c r="D3" s="338" t="s">
        <v>223</v>
      </c>
      <c r="E3" s="344" t="s">
        <v>86</v>
      </c>
      <c r="F3" s="373" t="s">
        <v>405</v>
      </c>
    </row>
    <row r="4" spans="1:6" ht="15" x14ac:dyDescent="0.2">
      <c r="A4" s="295" t="s">
        <v>112</v>
      </c>
      <c r="B4" s="295"/>
      <c r="C4" s="339" t="s">
        <v>228</v>
      </c>
      <c r="D4" s="292" t="s">
        <v>229</v>
      </c>
      <c r="E4" s="296" t="s">
        <v>86</v>
      </c>
      <c r="F4" s="374" t="s">
        <v>404</v>
      </c>
    </row>
    <row r="5" spans="1:6" ht="15.75" thickBot="1" x14ac:dyDescent="0.25">
      <c r="A5" s="295" t="s">
        <v>112</v>
      </c>
      <c r="B5" s="301"/>
      <c r="C5" s="302" t="s">
        <v>265</v>
      </c>
      <c r="D5" s="302" t="s">
        <v>266</v>
      </c>
      <c r="E5" s="303" t="s">
        <v>86</v>
      </c>
      <c r="F5" s="373" t="s">
        <v>262</v>
      </c>
    </row>
    <row r="6" spans="1:6" ht="15.75" thickBot="1" x14ac:dyDescent="0.25">
      <c r="A6" s="295" t="s">
        <v>112</v>
      </c>
      <c r="B6" s="298" t="s">
        <v>72</v>
      </c>
      <c r="C6" s="299" t="s">
        <v>288</v>
      </c>
      <c r="D6" s="299" t="s">
        <v>223</v>
      </c>
      <c r="E6" s="300" t="s">
        <v>73</v>
      </c>
      <c r="F6" s="374" t="s">
        <v>402</v>
      </c>
    </row>
    <row r="7" spans="1:6" ht="15" x14ac:dyDescent="0.2">
      <c r="A7" s="295" t="s">
        <v>112</v>
      </c>
      <c r="B7" s="293"/>
      <c r="C7" s="479" t="s">
        <v>98</v>
      </c>
      <c r="D7" s="479" t="s">
        <v>111</v>
      </c>
      <c r="E7" s="372" t="s">
        <v>86</v>
      </c>
      <c r="F7" s="373" t="s">
        <v>399</v>
      </c>
    </row>
    <row r="8" spans="1:6" ht="15" x14ac:dyDescent="0.2">
      <c r="A8" s="295" t="s">
        <v>112</v>
      </c>
      <c r="B8" s="295"/>
      <c r="C8" s="292" t="s">
        <v>190</v>
      </c>
      <c r="D8" s="292" t="s">
        <v>233</v>
      </c>
      <c r="E8" s="296" t="s">
        <v>86</v>
      </c>
      <c r="F8" s="373" t="s">
        <v>232</v>
      </c>
    </row>
    <row r="9" spans="1:6" ht="15.75" thickBot="1" x14ac:dyDescent="0.25">
      <c r="A9" s="295" t="s">
        <v>112</v>
      </c>
      <c r="B9" s="295"/>
      <c r="C9" s="292" t="s">
        <v>107</v>
      </c>
      <c r="D9" s="292" t="s">
        <v>263</v>
      </c>
      <c r="E9" s="296" t="s">
        <v>86</v>
      </c>
      <c r="F9" s="373" t="s">
        <v>406</v>
      </c>
    </row>
    <row r="10" spans="1:6" ht="15.75" thickBot="1" x14ac:dyDescent="0.25">
      <c r="A10" s="295" t="s">
        <v>112</v>
      </c>
      <c r="B10" s="298" t="s">
        <v>24</v>
      </c>
      <c r="C10" s="299" t="s">
        <v>237</v>
      </c>
      <c r="D10" s="299" t="s">
        <v>8</v>
      </c>
      <c r="E10" s="300" t="s">
        <v>73</v>
      </c>
      <c r="F10" s="373" t="s">
        <v>398</v>
      </c>
    </row>
    <row r="11" spans="1:6" ht="15" x14ac:dyDescent="0.2">
      <c r="A11" s="295" t="s">
        <v>112</v>
      </c>
      <c r="B11" s="293"/>
      <c r="C11" s="479" t="s">
        <v>400</v>
      </c>
      <c r="D11" s="479" t="s">
        <v>241</v>
      </c>
      <c r="E11" s="297" t="s">
        <v>86</v>
      </c>
      <c r="F11" s="373" t="s">
        <v>239</v>
      </c>
    </row>
    <row r="12" spans="1:6" ht="15" x14ac:dyDescent="0.2">
      <c r="A12" s="295" t="s">
        <v>112</v>
      </c>
      <c r="B12" s="295"/>
      <c r="C12" s="479" t="s">
        <v>380</v>
      </c>
      <c r="D12" s="479" t="s">
        <v>353</v>
      </c>
      <c r="E12" s="296" t="s">
        <v>86</v>
      </c>
      <c r="F12" s="374" t="s">
        <v>399</v>
      </c>
    </row>
    <row r="13" spans="1:6" ht="15.75" thickBot="1" x14ac:dyDescent="0.25">
      <c r="A13" s="295" t="s">
        <v>112</v>
      </c>
      <c r="B13" s="301"/>
      <c r="C13" s="302" t="s">
        <v>394</v>
      </c>
      <c r="D13" s="302" t="s">
        <v>208</v>
      </c>
      <c r="E13" s="303" t="s">
        <v>86</v>
      </c>
      <c r="F13" s="373" t="s">
        <v>401</v>
      </c>
    </row>
    <row r="14" spans="1:6" ht="15.75" thickBot="1" x14ac:dyDescent="0.25">
      <c r="A14" s="295" t="s">
        <v>112</v>
      </c>
      <c r="B14" s="298" t="s">
        <v>18</v>
      </c>
      <c r="C14" s="299" t="s">
        <v>267</v>
      </c>
      <c r="D14" s="299" t="s">
        <v>108</v>
      </c>
      <c r="E14" s="300" t="s">
        <v>73</v>
      </c>
      <c r="F14" s="373" t="s">
        <v>262</v>
      </c>
    </row>
    <row r="15" spans="1:6" ht="15" x14ac:dyDescent="0.2">
      <c r="A15" s="295" t="s">
        <v>112</v>
      </c>
      <c r="B15" s="293"/>
      <c r="C15" s="478" t="s">
        <v>96</v>
      </c>
      <c r="D15" s="478" t="s">
        <v>99</v>
      </c>
      <c r="E15" s="297" t="s">
        <v>86</v>
      </c>
      <c r="F15" s="373" t="s">
        <v>399</v>
      </c>
    </row>
    <row r="16" spans="1:6" ht="15" x14ac:dyDescent="0.2">
      <c r="A16" s="295" t="s">
        <v>112</v>
      </c>
      <c r="B16" s="295"/>
      <c r="C16" s="292" t="s">
        <v>154</v>
      </c>
      <c r="D16" s="292" t="s">
        <v>226</v>
      </c>
      <c r="E16" s="296" t="s">
        <v>86</v>
      </c>
      <c r="F16" s="374" t="s">
        <v>403</v>
      </c>
    </row>
    <row r="17" spans="1:6" ht="15" x14ac:dyDescent="0.2">
      <c r="A17" s="295" t="s">
        <v>112</v>
      </c>
      <c r="B17" s="295"/>
      <c r="C17" s="292" t="s">
        <v>361</v>
      </c>
      <c r="D17" s="292" t="s">
        <v>362</v>
      </c>
      <c r="E17" s="296" t="s">
        <v>86</v>
      </c>
      <c r="F17" s="373" t="s">
        <v>363</v>
      </c>
    </row>
    <row r="20" spans="1:6" ht="13.5" thickBot="1" x14ac:dyDescent="0.25"/>
    <row r="21" spans="1:6" ht="24.75" thickBot="1" x14ac:dyDescent="0.25">
      <c r="A21" s="771" t="s">
        <v>330</v>
      </c>
      <c r="B21" s="772"/>
      <c r="C21" s="399" t="s">
        <v>326</v>
      </c>
      <c r="D21" s="399" t="s">
        <v>327</v>
      </c>
      <c r="E21" s="462" t="s">
        <v>328</v>
      </c>
      <c r="F21" s="427" t="s">
        <v>329</v>
      </c>
    </row>
    <row r="22" spans="1:6" ht="15" x14ac:dyDescent="0.2">
      <c r="A22" s="777" t="s">
        <v>364</v>
      </c>
      <c r="B22" s="778"/>
      <c r="C22" s="478" t="s">
        <v>96</v>
      </c>
      <c r="D22" s="478" t="s">
        <v>99</v>
      </c>
      <c r="E22" s="484" t="s">
        <v>18</v>
      </c>
      <c r="F22" s="485" t="s">
        <v>381</v>
      </c>
    </row>
    <row r="23" spans="1:6" ht="15" x14ac:dyDescent="0.2">
      <c r="A23" s="773" t="s">
        <v>364</v>
      </c>
      <c r="B23" s="774"/>
      <c r="C23" s="479" t="s">
        <v>92</v>
      </c>
      <c r="D23" s="479" t="s">
        <v>97</v>
      </c>
      <c r="E23" s="420" t="s">
        <v>72</v>
      </c>
      <c r="F23" s="423" t="s">
        <v>381</v>
      </c>
    </row>
    <row r="24" spans="1:6" ht="15" x14ac:dyDescent="0.2">
      <c r="A24" s="773" t="s">
        <v>364</v>
      </c>
      <c r="B24" s="774"/>
      <c r="C24" s="479" t="s">
        <v>98</v>
      </c>
      <c r="D24" s="479" t="s">
        <v>111</v>
      </c>
      <c r="E24" s="420"/>
      <c r="F24" s="423" t="s">
        <v>381</v>
      </c>
    </row>
    <row r="25" spans="1:6" ht="15" x14ac:dyDescent="0.2">
      <c r="A25" s="773" t="s">
        <v>364</v>
      </c>
      <c r="B25" s="774"/>
      <c r="C25" s="479" t="s">
        <v>380</v>
      </c>
      <c r="D25" s="479" t="s">
        <v>353</v>
      </c>
      <c r="E25" s="420"/>
      <c r="F25" s="423" t="s">
        <v>381</v>
      </c>
    </row>
    <row r="26" spans="1:6" ht="15" x14ac:dyDescent="0.2">
      <c r="A26" s="773" t="s">
        <v>225</v>
      </c>
      <c r="B26" s="774"/>
      <c r="C26" s="479" t="s">
        <v>142</v>
      </c>
      <c r="D26" s="479" t="s">
        <v>223</v>
      </c>
      <c r="E26" s="475"/>
      <c r="F26" s="422" t="s">
        <v>129</v>
      </c>
    </row>
    <row r="27" spans="1:6" ht="15" x14ac:dyDescent="0.2">
      <c r="A27" s="773" t="s">
        <v>225</v>
      </c>
      <c r="B27" s="774"/>
      <c r="C27" s="479" t="s">
        <v>135</v>
      </c>
      <c r="D27" s="479" t="s">
        <v>224</v>
      </c>
      <c r="E27" s="475"/>
      <c r="F27" s="422" t="s">
        <v>153</v>
      </c>
    </row>
    <row r="28" spans="1:6" ht="15" x14ac:dyDescent="0.2">
      <c r="A28" s="773" t="s">
        <v>227</v>
      </c>
      <c r="B28" s="774"/>
      <c r="C28" s="479" t="s">
        <v>154</v>
      </c>
      <c r="D28" s="479" t="s">
        <v>226</v>
      </c>
      <c r="E28" s="420"/>
      <c r="F28" s="423"/>
    </row>
    <row r="29" spans="1:6" ht="15" x14ac:dyDescent="0.2">
      <c r="A29" s="773" t="s">
        <v>232</v>
      </c>
      <c r="B29" s="774"/>
      <c r="C29" s="479" t="s">
        <v>190</v>
      </c>
      <c r="D29" s="479" t="s">
        <v>233</v>
      </c>
      <c r="E29" s="475" t="s">
        <v>234</v>
      </c>
      <c r="F29" s="422" t="s">
        <v>235</v>
      </c>
    </row>
    <row r="30" spans="1:6" ht="15" x14ac:dyDescent="0.2">
      <c r="A30" s="773" t="s">
        <v>397</v>
      </c>
      <c r="B30" s="774"/>
      <c r="C30" s="479" t="s">
        <v>318</v>
      </c>
      <c r="D30" s="479"/>
      <c r="E30" s="420"/>
      <c r="F30" s="423"/>
    </row>
    <row r="31" spans="1:6" ht="15" x14ac:dyDescent="0.2">
      <c r="A31" s="773" t="s">
        <v>231</v>
      </c>
      <c r="B31" s="774"/>
      <c r="C31" s="479" t="s">
        <v>228</v>
      </c>
      <c r="D31" s="479" t="s">
        <v>229</v>
      </c>
      <c r="E31" s="475"/>
      <c r="F31" s="422" t="s">
        <v>230</v>
      </c>
    </row>
    <row r="32" spans="1:6" ht="15" x14ac:dyDescent="0.2">
      <c r="A32" s="773" t="s">
        <v>236</v>
      </c>
      <c r="B32" s="774"/>
      <c r="C32" s="479" t="s">
        <v>210</v>
      </c>
      <c r="D32" s="479" t="s">
        <v>229</v>
      </c>
      <c r="E32" s="420"/>
      <c r="F32" s="423"/>
    </row>
    <row r="33" spans="1:6" ht="15" x14ac:dyDescent="0.2">
      <c r="A33" s="773" t="s">
        <v>398</v>
      </c>
      <c r="B33" s="774"/>
      <c r="C33" s="479" t="s">
        <v>237</v>
      </c>
      <c r="D33" s="479" t="s">
        <v>8</v>
      </c>
      <c r="E33" s="475"/>
      <c r="F33" s="422" t="s">
        <v>238</v>
      </c>
    </row>
    <row r="34" spans="1:6" ht="15" x14ac:dyDescent="0.2">
      <c r="A34" s="773" t="s">
        <v>239</v>
      </c>
      <c r="B34" s="774"/>
      <c r="C34" s="479" t="s">
        <v>240</v>
      </c>
      <c r="D34" s="479" t="s">
        <v>241</v>
      </c>
      <c r="E34" s="475" t="s">
        <v>69</v>
      </c>
      <c r="F34" s="422" t="s">
        <v>242</v>
      </c>
    </row>
    <row r="35" spans="1:6" ht="15" x14ac:dyDescent="0.2">
      <c r="A35" s="773" t="s">
        <v>239</v>
      </c>
      <c r="B35" s="774"/>
      <c r="C35" s="479" t="s">
        <v>318</v>
      </c>
      <c r="D35" s="479"/>
      <c r="E35" s="475"/>
      <c r="F35" s="422"/>
    </row>
    <row r="36" spans="1:6" ht="15" x14ac:dyDescent="0.2">
      <c r="A36" s="773" t="s">
        <v>262</v>
      </c>
      <c r="B36" s="774"/>
      <c r="C36" s="479" t="s">
        <v>107</v>
      </c>
      <c r="D36" s="479" t="s">
        <v>263</v>
      </c>
      <c r="E36" s="475" t="s">
        <v>72</v>
      </c>
      <c r="F36" s="422" t="s">
        <v>264</v>
      </c>
    </row>
    <row r="37" spans="1:6" ht="15" x14ac:dyDescent="0.2">
      <c r="A37" s="773" t="s">
        <v>262</v>
      </c>
      <c r="B37" s="774"/>
      <c r="C37" s="479" t="s">
        <v>265</v>
      </c>
      <c r="D37" s="479" t="s">
        <v>266</v>
      </c>
      <c r="E37" s="475" t="s">
        <v>24</v>
      </c>
      <c r="F37" s="422" t="s">
        <v>264</v>
      </c>
    </row>
    <row r="38" spans="1:6" ht="15" x14ac:dyDescent="0.2">
      <c r="A38" s="773" t="s">
        <v>262</v>
      </c>
      <c r="B38" s="774"/>
      <c r="C38" s="479" t="s">
        <v>267</v>
      </c>
      <c r="D38" s="479" t="s">
        <v>108</v>
      </c>
      <c r="E38" s="475" t="s">
        <v>18</v>
      </c>
      <c r="F38" s="422" t="s">
        <v>268</v>
      </c>
    </row>
    <row r="39" spans="1:6" ht="15.75" x14ac:dyDescent="0.2">
      <c r="A39" s="773" t="s">
        <v>290</v>
      </c>
      <c r="B39" s="774"/>
      <c r="C39" s="479" t="s">
        <v>288</v>
      </c>
      <c r="D39" s="479" t="s">
        <v>223</v>
      </c>
      <c r="E39" s="421"/>
      <c r="F39" s="424" t="s">
        <v>73</v>
      </c>
    </row>
    <row r="40" spans="1:6" ht="15.75" x14ac:dyDescent="0.2">
      <c r="A40" s="773" t="s">
        <v>290</v>
      </c>
      <c r="B40" s="774"/>
      <c r="C40" s="479" t="s">
        <v>289</v>
      </c>
      <c r="D40" s="479" t="s">
        <v>94</v>
      </c>
      <c r="E40" s="421"/>
      <c r="F40" s="424" t="s">
        <v>86</v>
      </c>
    </row>
    <row r="41" spans="1:6" ht="15" x14ac:dyDescent="0.2">
      <c r="A41" s="773" t="s">
        <v>316</v>
      </c>
      <c r="B41" s="774"/>
      <c r="C41" s="479" t="s">
        <v>317</v>
      </c>
      <c r="D41" s="479"/>
      <c r="E41" s="420"/>
      <c r="F41" s="423"/>
    </row>
    <row r="42" spans="1:6" ht="15" x14ac:dyDescent="0.2">
      <c r="A42" s="773" t="s">
        <v>334</v>
      </c>
      <c r="B42" s="774"/>
      <c r="C42" s="479" t="s">
        <v>394</v>
      </c>
      <c r="D42" s="479" t="s">
        <v>208</v>
      </c>
      <c r="E42" s="420" t="s">
        <v>395</v>
      </c>
      <c r="F42" s="423" t="s">
        <v>396</v>
      </c>
    </row>
    <row r="43" spans="1:6" ht="15" x14ac:dyDescent="0.2">
      <c r="A43" s="773" t="s">
        <v>363</v>
      </c>
      <c r="B43" s="774"/>
      <c r="C43" s="479" t="s">
        <v>359</v>
      </c>
      <c r="D43" s="479" t="s">
        <v>360</v>
      </c>
      <c r="E43" s="420"/>
      <c r="F43" s="423"/>
    </row>
    <row r="44" spans="1:6" ht="15.75" thickBot="1" x14ac:dyDescent="0.25">
      <c r="A44" s="775" t="s">
        <v>363</v>
      </c>
      <c r="B44" s="776"/>
      <c r="C44" s="480" t="s">
        <v>361</v>
      </c>
      <c r="D44" s="480" t="s">
        <v>362</v>
      </c>
      <c r="E44" s="425"/>
      <c r="F44" s="426"/>
    </row>
  </sheetData>
  <mergeCells count="24">
    <mergeCell ref="A35:B35"/>
    <mergeCell ref="A22:B22"/>
    <mergeCell ref="A23:B23"/>
    <mergeCell ref="A24:B24"/>
    <mergeCell ref="A25:B25"/>
    <mergeCell ref="A31:B31"/>
    <mergeCell ref="A29:B29"/>
    <mergeCell ref="A32:B32"/>
    <mergeCell ref="A33:B33"/>
    <mergeCell ref="A34:B34"/>
    <mergeCell ref="A43:B43"/>
    <mergeCell ref="A44:B44"/>
    <mergeCell ref="A36:B36"/>
    <mergeCell ref="A37:B37"/>
    <mergeCell ref="A38:B38"/>
    <mergeCell ref="A39:B39"/>
    <mergeCell ref="A40:B40"/>
    <mergeCell ref="A42:B42"/>
    <mergeCell ref="A41:B41"/>
    <mergeCell ref="A21:B21"/>
    <mergeCell ref="A26:B26"/>
    <mergeCell ref="A27:B27"/>
    <mergeCell ref="A28:B28"/>
    <mergeCell ref="A30:B30"/>
  </mergeCells>
  <phoneticPr fontId="5" type="noConversion"/>
  <pageMargins left="0.70000000000000007" right="0.70000000000000007" top="0.78750000000000009" bottom="0.78750000000000009" header="0.51180555555555607" footer="0.5118055555555560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PŘIHLÁŠKY CELKEM</vt:lpstr>
      <vt:lpstr>ROZLOSOVÁNÍ</vt:lpstr>
      <vt:lpstr>ČASOVKA</vt:lpstr>
      <vt:lpstr>ROZH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Břetislav Gerla</cp:lastModifiedBy>
  <cp:lastPrinted>2022-03-14T16:25:24Z</cp:lastPrinted>
  <dcterms:created xsi:type="dcterms:W3CDTF">1997-01-24T11:07:25Z</dcterms:created>
  <dcterms:modified xsi:type="dcterms:W3CDTF">2022-05-10T08:46:50Z</dcterms:modified>
</cp:coreProperties>
</file>